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morto\Desktop\EOP\Data\"/>
    </mc:Choice>
  </mc:AlternateContent>
  <xr:revisionPtr revIDLastSave="0" documentId="8_{74C9A3BD-6ECC-4475-BA85-C8E3507DD958}" xr6:coauthVersionLast="47" xr6:coauthVersionMax="47" xr10:uidLastSave="{00000000-0000-0000-0000-000000000000}"/>
  <bookViews>
    <workbookView xWindow="-28908" yWindow="-108" windowWidth="23256" windowHeight="12456" xr2:uid="{00000000-000D-0000-FFFF-FFFF00000000}"/>
  </bookViews>
  <sheets>
    <sheet name="Jobs" sheetId="2" r:id="rId1"/>
    <sheet name="Earnings per job" sheetId="1" r:id="rId2"/>
    <sheet name="Earnings Flows" sheetId="3" r:id="rId3"/>
    <sheet name="Flows as share of earning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9" i="4" l="1"/>
  <c r="Q99" i="4"/>
  <c r="O45" i="4"/>
  <c r="Q45" i="4"/>
  <c r="O89" i="4"/>
  <c r="Q89" i="4"/>
  <c r="O55" i="4"/>
  <c r="Q55" i="4"/>
  <c r="O28" i="4"/>
  <c r="Q28" i="4"/>
  <c r="O68" i="4"/>
  <c r="Q68" i="4"/>
  <c r="O60" i="4"/>
  <c r="Q60" i="4"/>
  <c r="O80" i="4"/>
  <c r="Q80" i="4"/>
  <c r="O30" i="4"/>
  <c r="Q30" i="4"/>
  <c r="O43" i="4"/>
  <c r="Q43" i="4"/>
  <c r="O50" i="4"/>
  <c r="Q50" i="4"/>
  <c r="O67" i="4"/>
  <c r="Q67" i="4"/>
  <c r="O96" i="4"/>
  <c r="Q96" i="4"/>
  <c r="O23" i="4"/>
  <c r="Q23" i="4"/>
  <c r="O32" i="4"/>
  <c r="Q32" i="4"/>
  <c r="O21" i="4"/>
  <c r="Q21" i="4"/>
  <c r="O71" i="4"/>
  <c r="Q71" i="4"/>
  <c r="O79" i="4"/>
  <c r="Q79" i="4"/>
  <c r="O38" i="4"/>
  <c r="Q38" i="4"/>
  <c r="O86" i="4"/>
  <c r="Q86" i="4"/>
  <c r="O15" i="4"/>
  <c r="Q15" i="4"/>
  <c r="O44" i="4"/>
  <c r="Q44" i="4"/>
  <c r="O16" i="4"/>
  <c r="Q16" i="4"/>
  <c r="O91" i="4"/>
  <c r="Q91" i="4"/>
  <c r="O12" i="4"/>
  <c r="Q12" i="4"/>
  <c r="O77" i="4"/>
  <c r="Q77" i="4"/>
  <c r="O95" i="4"/>
  <c r="Q95" i="4"/>
  <c r="O48" i="4"/>
  <c r="Q48" i="4"/>
  <c r="O35" i="4"/>
  <c r="Q35" i="4"/>
  <c r="O51" i="4"/>
  <c r="Q51" i="4"/>
  <c r="O17" i="4"/>
  <c r="Q17" i="4"/>
  <c r="O70" i="4"/>
  <c r="Q70" i="4"/>
  <c r="O36" i="4"/>
  <c r="Q36" i="4"/>
  <c r="O53" i="4"/>
  <c r="Q53" i="4"/>
  <c r="O54" i="4"/>
  <c r="Q54" i="4"/>
  <c r="O72" i="4"/>
  <c r="Q72" i="4"/>
  <c r="O92" i="4"/>
  <c r="Q92" i="4"/>
  <c r="O94" i="4"/>
  <c r="Q94" i="4"/>
  <c r="O27" i="4"/>
  <c r="Q27" i="4"/>
  <c r="O42" i="4"/>
  <c r="Q42" i="4"/>
  <c r="O73" i="4"/>
  <c r="Q73" i="4"/>
  <c r="O66" i="4"/>
  <c r="Q66" i="4"/>
  <c r="O58" i="4"/>
  <c r="Q58" i="4"/>
  <c r="O52" i="4"/>
  <c r="Q52" i="4"/>
  <c r="O75" i="4"/>
  <c r="Q75" i="4"/>
  <c r="O100" i="4"/>
  <c r="Q100" i="4"/>
  <c r="O63" i="4"/>
  <c r="Q63" i="4"/>
  <c r="O25" i="4"/>
  <c r="Q25" i="4"/>
  <c r="O57" i="4"/>
  <c r="Q57" i="4"/>
  <c r="O10" i="4"/>
  <c r="Q10" i="4"/>
  <c r="O29" i="4"/>
  <c r="Q29" i="4"/>
  <c r="O76" i="4"/>
  <c r="Q76" i="4"/>
  <c r="O84" i="4"/>
  <c r="Q84" i="4"/>
  <c r="O65" i="4"/>
  <c r="Q65" i="4"/>
  <c r="O39" i="4"/>
  <c r="Q39" i="4"/>
  <c r="O34" i="4"/>
  <c r="Q34" i="4"/>
  <c r="O19" i="4"/>
  <c r="Q19" i="4"/>
  <c r="O78" i="4"/>
  <c r="Q78" i="4"/>
  <c r="O33" i="4"/>
  <c r="Q33" i="4"/>
  <c r="O98" i="4"/>
  <c r="Q98" i="4"/>
  <c r="O62" i="4"/>
  <c r="Q62" i="4"/>
  <c r="O13" i="4"/>
  <c r="Q13" i="4"/>
  <c r="O59" i="4"/>
  <c r="Q59" i="4"/>
  <c r="O24" i="4"/>
  <c r="Q24" i="4"/>
  <c r="O93" i="4"/>
  <c r="Q93" i="4"/>
  <c r="O69" i="4"/>
  <c r="Q69" i="4"/>
  <c r="O97" i="4"/>
  <c r="Q97" i="4"/>
  <c r="O14" i="4"/>
  <c r="Q14" i="4"/>
  <c r="O74" i="4"/>
  <c r="Q74" i="4"/>
  <c r="O88" i="4"/>
  <c r="Q88" i="4"/>
  <c r="O56" i="4"/>
  <c r="Q56" i="4"/>
  <c r="O26" i="4"/>
  <c r="Q26" i="4"/>
  <c r="O11" i="4"/>
  <c r="Q11" i="4"/>
  <c r="O90" i="4"/>
  <c r="Q90" i="4"/>
  <c r="O49" i="4"/>
  <c r="Q49" i="4"/>
  <c r="O31" i="4"/>
  <c r="Q31" i="4"/>
  <c r="O37" i="4"/>
  <c r="Q37" i="4"/>
  <c r="O87" i="4"/>
  <c r="Q87" i="4"/>
  <c r="O46" i="4"/>
  <c r="Q46" i="4"/>
  <c r="O47" i="4"/>
  <c r="Q47" i="4"/>
  <c r="O41" i="4"/>
  <c r="Q41" i="4"/>
  <c r="O20" i="4"/>
  <c r="Q20" i="4"/>
  <c r="O64" i="4"/>
  <c r="Q64" i="4"/>
  <c r="O83" i="4"/>
  <c r="Q83" i="4"/>
  <c r="O81" i="4"/>
  <c r="Q81" i="4"/>
  <c r="O40" i="4"/>
  <c r="Q40" i="4"/>
  <c r="O101" i="4"/>
  <c r="Q101" i="4"/>
  <c r="O82" i="4"/>
  <c r="Q82" i="4"/>
  <c r="O22" i="4"/>
  <c r="Q22" i="4"/>
  <c r="O61" i="4"/>
  <c r="Q61" i="4"/>
  <c r="O18" i="4"/>
  <c r="Q18" i="4"/>
  <c r="Q85" i="4"/>
  <c r="O85" i="4"/>
  <c r="Q8" i="4"/>
  <c r="O8" i="4"/>
  <c r="G99" i="4"/>
  <c r="I99" i="4"/>
  <c r="G45" i="4"/>
  <c r="I45" i="4"/>
  <c r="G89" i="4"/>
  <c r="I89" i="4"/>
  <c r="G55" i="4"/>
  <c r="I55" i="4"/>
  <c r="G28" i="4"/>
  <c r="I28" i="4"/>
  <c r="G68" i="4"/>
  <c r="I68" i="4"/>
  <c r="G60" i="4"/>
  <c r="I60" i="4"/>
  <c r="G80" i="4"/>
  <c r="I80" i="4"/>
  <c r="G30" i="4"/>
  <c r="I30" i="4"/>
  <c r="G43" i="4"/>
  <c r="I43" i="4"/>
  <c r="G50" i="4"/>
  <c r="I50" i="4"/>
  <c r="G67" i="4"/>
  <c r="I67" i="4"/>
  <c r="G96" i="4"/>
  <c r="I96" i="4"/>
  <c r="G23" i="4"/>
  <c r="I23" i="4"/>
  <c r="G32" i="4"/>
  <c r="I32" i="4"/>
  <c r="G21" i="4"/>
  <c r="I21" i="4"/>
  <c r="G71" i="4"/>
  <c r="I71" i="4"/>
  <c r="G79" i="4"/>
  <c r="I79" i="4"/>
  <c r="G38" i="4"/>
  <c r="I38" i="4"/>
  <c r="G86" i="4"/>
  <c r="I86" i="4"/>
  <c r="G15" i="4"/>
  <c r="I15" i="4"/>
  <c r="G44" i="4"/>
  <c r="I44" i="4"/>
  <c r="G16" i="4"/>
  <c r="I16" i="4"/>
  <c r="G91" i="4"/>
  <c r="I91" i="4"/>
  <c r="G12" i="4"/>
  <c r="I12" i="4"/>
  <c r="G77" i="4"/>
  <c r="I77" i="4"/>
  <c r="G95" i="4"/>
  <c r="I95" i="4"/>
  <c r="G48" i="4"/>
  <c r="I48" i="4"/>
  <c r="G35" i="4"/>
  <c r="I35" i="4"/>
  <c r="G51" i="4"/>
  <c r="I51" i="4"/>
  <c r="G17" i="4"/>
  <c r="I17" i="4"/>
  <c r="G70" i="4"/>
  <c r="I70" i="4"/>
  <c r="G36" i="4"/>
  <c r="I36" i="4"/>
  <c r="G53" i="4"/>
  <c r="I53" i="4"/>
  <c r="G54" i="4"/>
  <c r="I54" i="4"/>
  <c r="G72" i="4"/>
  <c r="I72" i="4"/>
  <c r="G92" i="4"/>
  <c r="I92" i="4"/>
  <c r="G94" i="4"/>
  <c r="I94" i="4"/>
  <c r="G27" i="4"/>
  <c r="I27" i="4"/>
  <c r="G42" i="4"/>
  <c r="I42" i="4"/>
  <c r="G73" i="4"/>
  <c r="I73" i="4"/>
  <c r="G66" i="4"/>
  <c r="I66" i="4"/>
  <c r="G58" i="4"/>
  <c r="I58" i="4"/>
  <c r="G52" i="4"/>
  <c r="I52" i="4"/>
  <c r="G75" i="4"/>
  <c r="I75" i="4"/>
  <c r="G100" i="4"/>
  <c r="I100" i="4"/>
  <c r="G63" i="4"/>
  <c r="I63" i="4"/>
  <c r="G25" i="4"/>
  <c r="I25" i="4"/>
  <c r="G57" i="4"/>
  <c r="I57" i="4"/>
  <c r="G10" i="4"/>
  <c r="I10" i="4"/>
  <c r="G29" i="4"/>
  <c r="I29" i="4"/>
  <c r="G76" i="4"/>
  <c r="I76" i="4"/>
  <c r="G84" i="4"/>
  <c r="I84" i="4"/>
  <c r="G65" i="4"/>
  <c r="I65" i="4"/>
  <c r="G39" i="4"/>
  <c r="I39" i="4"/>
  <c r="G34" i="4"/>
  <c r="I34" i="4"/>
  <c r="G19" i="4"/>
  <c r="I19" i="4"/>
  <c r="G78" i="4"/>
  <c r="I78" i="4"/>
  <c r="G33" i="4"/>
  <c r="I33" i="4"/>
  <c r="G98" i="4"/>
  <c r="I98" i="4"/>
  <c r="G62" i="4"/>
  <c r="I62" i="4"/>
  <c r="G13" i="4"/>
  <c r="I13" i="4"/>
  <c r="G59" i="4"/>
  <c r="I59" i="4"/>
  <c r="G24" i="4"/>
  <c r="I24" i="4"/>
  <c r="G93" i="4"/>
  <c r="I93" i="4"/>
  <c r="G69" i="4"/>
  <c r="I69" i="4"/>
  <c r="G97" i="4"/>
  <c r="I97" i="4"/>
  <c r="G14" i="4"/>
  <c r="I14" i="4"/>
  <c r="G74" i="4"/>
  <c r="I74" i="4"/>
  <c r="G88" i="4"/>
  <c r="I88" i="4"/>
  <c r="G56" i="4"/>
  <c r="I56" i="4"/>
  <c r="G26" i="4"/>
  <c r="I26" i="4"/>
  <c r="G11" i="4"/>
  <c r="I11" i="4"/>
  <c r="G90" i="4"/>
  <c r="I90" i="4"/>
  <c r="G49" i="4"/>
  <c r="I49" i="4"/>
  <c r="G31" i="4"/>
  <c r="I31" i="4"/>
  <c r="G37" i="4"/>
  <c r="I37" i="4"/>
  <c r="G87" i="4"/>
  <c r="I87" i="4"/>
  <c r="G46" i="4"/>
  <c r="I46" i="4"/>
  <c r="G47" i="4"/>
  <c r="I47" i="4"/>
  <c r="G41" i="4"/>
  <c r="I41" i="4"/>
  <c r="G20" i="4"/>
  <c r="I20" i="4"/>
  <c r="G64" i="4"/>
  <c r="I64" i="4"/>
  <c r="G83" i="4"/>
  <c r="I83" i="4"/>
  <c r="G81" i="4"/>
  <c r="I81" i="4"/>
  <c r="G40" i="4"/>
  <c r="I40" i="4"/>
  <c r="G101" i="4"/>
  <c r="I101" i="4"/>
  <c r="G82" i="4"/>
  <c r="I82" i="4"/>
  <c r="G22" i="4"/>
  <c r="I22" i="4"/>
  <c r="G61" i="4"/>
  <c r="I61" i="4"/>
  <c r="G18" i="4"/>
  <c r="I18" i="4"/>
  <c r="I85" i="4"/>
  <c r="G85" i="4"/>
  <c r="I8" i="4"/>
  <c r="G8" i="4"/>
  <c r="D4" i="1" l="1"/>
  <c r="K10" i="2"/>
  <c r="K9" i="2"/>
  <c r="K13" i="2"/>
  <c r="K16" i="2"/>
  <c r="K11" i="2"/>
  <c r="K21" i="2"/>
  <c r="K15" i="2"/>
  <c r="K14" i="2"/>
  <c r="K20" i="2"/>
  <c r="K19" i="2"/>
  <c r="K18" i="2"/>
  <c r="K23" i="2"/>
  <c r="K17" i="2"/>
  <c r="K28" i="2"/>
  <c r="K25" i="2"/>
  <c r="K24" i="2"/>
  <c r="K27" i="2"/>
  <c r="K29" i="2"/>
  <c r="K30" i="2"/>
  <c r="K26" i="2"/>
  <c r="K22" i="2"/>
  <c r="K31" i="2"/>
  <c r="K33" i="2"/>
  <c r="K34" i="2"/>
  <c r="K65" i="2"/>
  <c r="K42" i="2"/>
  <c r="K35" i="2"/>
  <c r="K44" i="2"/>
  <c r="K36" i="2"/>
  <c r="K38" i="2"/>
  <c r="K37" i="2"/>
  <c r="K43" i="2"/>
  <c r="K62" i="2"/>
  <c r="K55" i="2"/>
  <c r="K46" i="2"/>
  <c r="K40" i="2"/>
  <c r="K45" i="2"/>
  <c r="K41" i="2"/>
  <c r="K49" i="2"/>
  <c r="K51" i="2"/>
  <c r="K61" i="2"/>
  <c r="K66" i="2"/>
  <c r="K48" i="2"/>
  <c r="K57" i="2"/>
  <c r="K59" i="2"/>
  <c r="K50" i="2"/>
  <c r="K39" i="2"/>
  <c r="K58" i="2"/>
  <c r="K67" i="2"/>
  <c r="K47" i="2"/>
  <c r="K53" i="2"/>
  <c r="K60" i="2"/>
  <c r="K63" i="2"/>
  <c r="K54" i="2"/>
  <c r="K56" i="2"/>
  <c r="K69" i="2"/>
  <c r="K64" i="2"/>
  <c r="K68" i="2"/>
  <c r="K52" i="2"/>
  <c r="K73" i="2"/>
  <c r="K100" i="2"/>
  <c r="K82" i="2"/>
  <c r="K81" i="2"/>
  <c r="K99" i="2"/>
  <c r="K84" i="2"/>
  <c r="K79" i="2"/>
  <c r="K91" i="2"/>
  <c r="K93" i="2"/>
  <c r="K95" i="2"/>
  <c r="K77" i="2"/>
  <c r="K87" i="2"/>
  <c r="K90" i="2"/>
  <c r="K101" i="2"/>
  <c r="K97" i="2"/>
  <c r="K86" i="2"/>
  <c r="K102" i="2"/>
  <c r="K78" i="2"/>
  <c r="K72" i="2"/>
  <c r="K96" i="2"/>
  <c r="K88" i="2"/>
  <c r="K71" i="2"/>
  <c r="K89" i="2"/>
  <c r="K80" i="2"/>
  <c r="K98" i="2"/>
  <c r="K75" i="2"/>
  <c r="K94" i="2"/>
  <c r="K76" i="2"/>
  <c r="K83" i="2"/>
  <c r="K92" i="2"/>
  <c r="K85" i="2"/>
  <c r="K74" i="2"/>
  <c r="K12" i="2"/>
  <c r="K7" i="2"/>
  <c r="F74" i="2"/>
  <c r="E74" i="2"/>
  <c r="F85" i="2"/>
  <c r="E85" i="2"/>
  <c r="F92" i="2"/>
  <c r="E92" i="2"/>
  <c r="F83" i="2"/>
  <c r="E83" i="2"/>
  <c r="F76" i="2"/>
  <c r="E76" i="2"/>
  <c r="F94" i="2"/>
  <c r="E94" i="2"/>
  <c r="F75" i="2"/>
  <c r="E75" i="2"/>
  <c r="F98" i="2"/>
  <c r="E98" i="2"/>
  <c r="F80" i="2"/>
  <c r="E80" i="2"/>
  <c r="F89" i="2"/>
  <c r="E89" i="2"/>
  <c r="F71" i="2"/>
  <c r="E71" i="2"/>
  <c r="F88" i="2"/>
  <c r="E88" i="2"/>
  <c r="F96" i="2"/>
  <c r="E96" i="2"/>
  <c r="F72" i="2"/>
  <c r="E72" i="2"/>
  <c r="F78" i="2"/>
  <c r="E78" i="2"/>
  <c r="F102" i="2"/>
  <c r="E102" i="2"/>
  <c r="F86" i="2"/>
  <c r="E86" i="2"/>
  <c r="F97" i="2"/>
  <c r="E97" i="2"/>
  <c r="F101" i="2"/>
  <c r="E101" i="2"/>
  <c r="F90" i="2"/>
  <c r="E90" i="2"/>
  <c r="F87" i="2"/>
  <c r="E87" i="2"/>
  <c r="F77" i="2"/>
  <c r="E77" i="2"/>
  <c r="F95" i="2"/>
  <c r="E95" i="2"/>
  <c r="F93" i="2"/>
  <c r="E93" i="2"/>
  <c r="F91" i="2"/>
  <c r="E91" i="2"/>
  <c r="F79" i="2"/>
  <c r="E79" i="2"/>
  <c r="F84" i="2"/>
  <c r="E84" i="2"/>
  <c r="F99" i="2"/>
  <c r="E99" i="2"/>
  <c r="F81" i="2"/>
  <c r="E81" i="2"/>
  <c r="F82" i="2"/>
  <c r="E82" i="2"/>
  <c r="F100" i="2"/>
  <c r="E100" i="2"/>
  <c r="F73" i="2"/>
  <c r="E73" i="2"/>
  <c r="F52" i="2"/>
  <c r="E52" i="2"/>
  <c r="F68" i="2"/>
  <c r="E68" i="2"/>
  <c r="F64" i="2"/>
  <c r="E64" i="2"/>
  <c r="F69" i="2"/>
  <c r="E69" i="2"/>
  <c r="F56" i="2"/>
  <c r="E56" i="2"/>
  <c r="F54" i="2"/>
  <c r="E54" i="2"/>
  <c r="F63" i="2"/>
  <c r="E63" i="2"/>
  <c r="F60" i="2"/>
  <c r="E60" i="2"/>
  <c r="F53" i="2"/>
  <c r="E53" i="2"/>
  <c r="F47" i="2"/>
  <c r="E47" i="2"/>
  <c r="F67" i="2"/>
  <c r="E67" i="2"/>
  <c r="F58" i="2"/>
  <c r="E58" i="2"/>
  <c r="F39" i="2"/>
  <c r="E39" i="2"/>
  <c r="F50" i="2"/>
  <c r="E50" i="2"/>
  <c r="F59" i="2"/>
  <c r="E59" i="2"/>
  <c r="F57" i="2"/>
  <c r="E57" i="2"/>
  <c r="F48" i="2"/>
  <c r="E48" i="2"/>
  <c r="F66" i="2"/>
  <c r="E66" i="2"/>
  <c r="F61" i="2"/>
  <c r="E61" i="2"/>
  <c r="F51" i="2"/>
  <c r="E51" i="2"/>
  <c r="F49" i="2"/>
  <c r="E49" i="2"/>
  <c r="F41" i="2"/>
  <c r="E41" i="2"/>
  <c r="F45" i="2"/>
  <c r="E45" i="2"/>
  <c r="F40" i="2"/>
  <c r="E40" i="2"/>
  <c r="F46" i="2"/>
  <c r="E46" i="2"/>
  <c r="F55" i="2"/>
  <c r="E55" i="2"/>
  <c r="F62" i="2"/>
  <c r="E62" i="2"/>
  <c r="F43" i="2"/>
  <c r="E43" i="2"/>
  <c r="F37" i="2"/>
  <c r="E37" i="2"/>
  <c r="F38" i="2"/>
  <c r="E38" i="2"/>
  <c r="F36" i="2"/>
  <c r="E36" i="2"/>
  <c r="F44" i="2"/>
  <c r="E44" i="2"/>
  <c r="F35" i="2"/>
  <c r="E35" i="2"/>
  <c r="F42" i="2"/>
  <c r="E42" i="2"/>
  <c r="F65" i="2"/>
  <c r="E65" i="2"/>
  <c r="F34" i="2"/>
  <c r="E34" i="2"/>
  <c r="F33" i="2"/>
  <c r="E33" i="2"/>
  <c r="F31" i="2"/>
  <c r="E31" i="2"/>
  <c r="F22" i="2"/>
  <c r="E22" i="2"/>
  <c r="F26" i="2"/>
  <c r="E26" i="2"/>
  <c r="F30" i="2"/>
  <c r="E30" i="2"/>
  <c r="F29" i="2"/>
  <c r="E29" i="2"/>
  <c r="F27" i="2"/>
  <c r="E27" i="2"/>
  <c r="F24" i="2"/>
  <c r="E24" i="2"/>
  <c r="F25" i="2"/>
  <c r="E25" i="2"/>
  <c r="F28" i="2"/>
  <c r="E28" i="2"/>
  <c r="F17" i="2"/>
  <c r="E17" i="2"/>
  <c r="F23" i="2"/>
  <c r="E23" i="2"/>
  <c r="F18" i="2"/>
  <c r="E18" i="2"/>
  <c r="F19" i="2"/>
  <c r="E19" i="2"/>
  <c r="F20" i="2"/>
  <c r="E20" i="2"/>
  <c r="F14" i="2"/>
  <c r="E14" i="2"/>
  <c r="F15" i="2"/>
  <c r="E15" i="2"/>
  <c r="F21" i="2"/>
  <c r="E21" i="2"/>
  <c r="F11" i="2"/>
  <c r="E11" i="2"/>
  <c r="F16" i="2"/>
  <c r="E16" i="2"/>
  <c r="F13" i="2"/>
  <c r="E13" i="2"/>
  <c r="F9" i="2"/>
  <c r="E9" i="2"/>
  <c r="F10" i="2"/>
  <c r="E10" i="2"/>
  <c r="F12" i="2"/>
  <c r="E12" i="2"/>
  <c r="F7" i="2"/>
  <c r="E7" i="2"/>
  <c r="K8" i="1"/>
  <c r="M8" i="1" s="1"/>
  <c r="K34" i="1"/>
  <c r="M34" i="1" s="1"/>
  <c r="K30" i="1"/>
  <c r="M30" i="1" s="1"/>
  <c r="K83" i="1"/>
  <c r="M83" i="1" s="1"/>
  <c r="K67" i="1"/>
  <c r="M67" i="1" s="1"/>
  <c r="K28" i="1"/>
  <c r="M28" i="1" s="1"/>
  <c r="K79" i="1"/>
  <c r="M79" i="1" s="1"/>
  <c r="K89" i="1"/>
  <c r="M89" i="1" s="1"/>
  <c r="K61" i="1"/>
  <c r="M61" i="1" s="1"/>
  <c r="K100" i="1"/>
  <c r="M100" i="1" s="1"/>
  <c r="K59" i="1"/>
  <c r="M59" i="1" s="1"/>
  <c r="K77" i="1"/>
  <c r="M77" i="1" s="1"/>
  <c r="K16" i="1"/>
  <c r="M16" i="1" s="1"/>
  <c r="K12" i="1"/>
  <c r="M12" i="1" s="1"/>
  <c r="K82" i="1"/>
  <c r="M82" i="1" s="1"/>
  <c r="K42" i="1"/>
  <c r="M42" i="1" s="1"/>
  <c r="K29" i="1"/>
  <c r="M29" i="1" s="1"/>
  <c r="K36" i="1"/>
  <c r="M36" i="1" s="1"/>
  <c r="K80" i="1"/>
  <c r="M80" i="1" s="1"/>
  <c r="K10" i="1"/>
  <c r="M10" i="1" s="1"/>
  <c r="K64" i="1"/>
  <c r="M64" i="1" s="1"/>
  <c r="K35" i="1"/>
  <c r="M35" i="1" s="1"/>
  <c r="K39" i="1"/>
  <c r="M39" i="1" s="1"/>
  <c r="K73" i="1"/>
  <c r="M73" i="1" s="1"/>
  <c r="K23" i="1"/>
  <c r="M23" i="1" s="1"/>
  <c r="K51" i="1"/>
  <c r="M51" i="1" s="1"/>
  <c r="K93" i="1"/>
  <c r="M93" i="1" s="1"/>
  <c r="K70" i="1"/>
  <c r="M70" i="1" s="1"/>
  <c r="K24" i="1"/>
  <c r="M24" i="1" s="1"/>
  <c r="K40" i="1"/>
  <c r="M40" i="1" s="1"/>
  <c r="K21" i="1"/>
  <c r="M21" i="1" s="1"/>
  <c r="K41" i="1"/>
  <c r="M41" i="1" s="1"/>
  <c r="K53" i="1"/>
  <c r="M53" i="1" s="1"/>
  <c r="K94" i="1"/>
  <c r="M94" i="1" s="1"/>
  <c r="K57" i="1"/>
  <c r="M57" i="1" s="1"/>
  <c r="K25" i="1"/>
  <c r="M25" i="1" s="1"/>
  <c r="K52" i="1"/>
  <c r="M52" i="1" s="1"/>
  <c r="K15" i="1"/>
  <c r="M15" i="1" s="1"/>
  <c r="K45" i="1"/>
  <c r="M45" i="1" s="1"/>
  <c r="K55" i="1"/>
  <c r="M55" i="1" s="1"/>
  <c r="K26" i="1"/>
  <c r="M26" i="1" s="1"/>
  <c r="K85" i="1"/>
  <c r="M85" i="1" s="1"/>
  <c r="K62" i="1"/>
  <c r="M62" i="1" s="1"/>
  <c r="K11" i="1"/>
  <c r="M11" i="1" s="1"/>
  <c r="K84" i="1"/>
  <c r="M84" i="1" s="1"/>
  <c r="K69" i="1"/>
  <c r="M69" i="1" s="1"/>
  <c r="K49" i="1"/>
  <c r="M49" i="1" s="1"/>
  <c r="K68" i="1"/>
  <c r="M68" i="1" s="1"/>
  <c r="K31" i="1"/>
  <c r="M31" i="1" s="1"/>
  <c r="K63" i="1"/>
  <c r="M63" i="1" s="1"/>
  <c r="K97" i="1"/>
  <c r="M97" i="1" s="1"/>
  <c r="K44" i="1"/>
  <c r="M44" i="1" s="1"/>
  <c r="K18" i="1"/>
  <c r="M18" i="1" s="1"/>
  <c r="K88" i="1"/>
  <c r="M88" i="1" s="1"/>
  <c r="K76" i="1"/>
  <c r="M76" i="1" s="1"/>
  <c r="K38" i="1"/>
  <c r="M38" i="1" s="1"/>
  <c r="K37" i="1"/>
  <c r="M37" i="1" s="1"/>
  <c r="K101" i="1"/>
  <c r="M101" i="1" s="1"/>
  <c r="K86" i="1"/>
  <c r="M86" i="1" s="1"/>
  <c r="K27" i="1"/>
  <c r="M27" i="1" s="1"/>
  <c r="K13" i="1"/>
  <c r="M13" i="1" s="1"/>
  <c r="K60" i="1"/>
  <c r="M60" i="1" s="1"/>
  <c r="K95" i="1"/>
  <c r="M95" i="1" s="1"/>
  <c r="K74" i="1"/>
  <c r="M74" i="1" s="1"/>
  <c r="K92" i="1"/>
  <c r="M92" i="1" s="1"/>
  <c r="K75" i="1"/>
  <c r="M75" i="1" s="1"/>
  <c r="K43" i="1"/>
  <c r="M43" i="1" s="1"/>
  <c r="K32" i="1"/>
  <c r="M32" i="1" s="1"/>
  <c r="K78" i="1"/>
  <c r="M78" i="1" s="1"/>
  <c r="K91" i="1"/>
  <c r="M91" i="1" s="1"/>
  <c r="K46" i="1"/>
  <c r="M46" i="1" s="1"/>
  <c r="K17" i="1"/>
  <c r="M17" i="1" s="1"/>
  <c r="K54" i="1"/>
  <c r="M54" i="1" s="1"/>
  <c r="K50" i="1"/>
  <c r="M50" i="1" s="1"/>
  <c r="K66" i="1"/>
  <c r="M66" i="1" s="1"/>
  <c r="K19" i="1"/>
  <c r="M19" i="1" s="1"/>
  <c r="K72" i="1"/>
  <c r="M72" i="1" s="1"/>
  <c r="K90" i="1"/>
  <c r="M90" i="1" s="1"/>
  <c r="K87" i="1"/>
  <c r="M87" i="1" s="1"/>
  <c r="K33" i="1"/>
  <c r="M33" i="1" s="1"/>
  <c r="K65" i="1"/>
  <c r="M65" i="1" s="1"/>
  <c r="K96" i="1"/>
  <c r="M96" i="1" s="1"/>
  <c r="K99" i="1"/>
  <c r="M99" i="1" s="1"/>
  <c r="K81" i="1"/>
  <c r="M81" i="1" s="1"/>
  <c r="K48" i="1"/>
  <c r="M48" i="1" s="1"/>
  <c r="K98" i="1"/>
  <c r="M98" i="1" s="1"/>
  <c r="K47" i="1"/>
  <c r="M47" i="1" s="1"/>
  <c r="K22" i="1"/>
  <c r="M22" i="1" s="1"/>
  <c r="K56" i="1"/>
  <c r="M56" i="1" s="1"/>
  <c r="K71" i="1"/>
  <c r="M71" i="1" s="1"/>
  <c r="K58" i="1"/>
  <c r="M58" i="1" s="1"/>
  <c r="K14" i="1"/>
  <c r="M14" i="1" s="1"/>
  <c r="K20" i="1"/>
  <c r="M20" i="1" s="1"/>
  <c r="D34" i="1"/>
  <c r="F34" i="1" s="1"/>
  <c r="D30" i="1"/>
  <c r="F30" i="1" s="1"/>
  <c r="D83" i="1"/>
  <c r="F83" i="1" s="1"/>
  <c r="D67" i="1"/>
  <c r="F67" i="1" s="1"/>
  <c r="D28" i="1"/>
  <c r="F28" i="1" s="1"/>
  <c r="D79" i="1"/>
  <c r="F79" i="1" s="1"/>
  <c r="D89" i="1"/>
  <c r="F89" i="1" s="1"/>
  <c r="D61" i="1"/>
  <c r="F61" i="1" s="1"/>
  <c r="D100" i="1"/>
  <c r="F100" i="1" s="1"/>
  <c r="D59" i="1"/>
  <c r="F59" i="1" s="1"/>
  <c r="D77" i="1"/>
  <c r="F77" i="1" s="1"/>
  <c r="D16" i="1"/>
  <c r="F16" i="1" s="1"/>
  <c r="D12" i="1"/>
  <c r="F12" i="1" s="1"/>
  <c r="D82" i="1"/>
  <c r="F82" i="1" s="1"/>
  <c r="D42" i="1"/>
  <c r="F42" i="1" s="1"/>
  <c r="D29" i="1"/>
  <c r="F29" i="1" s="1"/>
  <c r="D36" i="1"/>
  <c r="F36" i="1" s="1"/>
  <c r="D80" i="1"/>
  <c r="F80" i="1" s="1"/>
  <c r="D10" i="1"/>
  <c r="F10" i="1" s="1"/>
  <c r="D64" i="1"/>
  <c r="F64" i="1" s="1"/>
  <c r="D35" i="1"/>
  <c r="F35" i="1" s="1"/>
  <c r="D39" i="1"/>
  <c r="F39" i="1" s="1"/>
  <c r="D73" i="1"/>
  <c r="F73" i="1" s="1"/>
  <c r="D23" i="1"/>
  <c r="F23" i="1" s="1"/>
  <c r="D51" i="1"/>
  <c r="F51" i="1" s="1"/>
  <c r="D93" i="1"/>
  <c r="F93" i="1" s="1"/>
  <c r="D70" i="1"/>
  <c r="F70" i="1" s="1"/>
  <c r="D24" i="1"/>
  <c r="F24" i="1" s="1"/>
  <c r="D40" i="1"/>
  <c r="F40" i="1" s="1"/>
  <c r="D21" i="1"/>
  <c r="F21" i="1" s="1"/>
  <c r="D41" i="1"/>
  <c r="F41" i="1" s="1"/>
  <c r="D53" i="1"/>
  <c r="F53" i="1" s="1"/>
  <c r="D94" i="1"/>
  <c r="F94" i="1" s="1"/>
  <c r="D57" i="1"/>
  <c r="F57" i="1" s="1"/>
  <c r="D25" i="1"/>
  <c r="F25" i="1" s="1"/>
  <c r="D52" i="1"/>
  <c r="F52" i="1" s="1"/>
  <c r="D15" i="1"/>
  <c r="F15" i="1" s="1"/>
  <c r="D45" i="1"/>
  <c r="F45" i="1" s="1"/>
  <c r="D55" i="1"/>
  <c r="F55" i="1" s="1"/>
  <c r="D26" i="1"/>
  <c r="F26" i="1" s="1"/>
  <c r="D85" i="1"/>
  <c r="F85" i="1" s="1"/>
  <c r="D62" i="1"/>
  <c r="F62" i="1" s="1"/>
  <c r="D11" i="1"/>
  <c r="F11" i="1" s="1"/>
  <c r="D84" i="1"/>
  <c r="F84" i="1" s="1"/>
  <c r="D69" i="1"/>
  <c r="F69" i="1" s="1"/>
  <c r="D49" i="1"/>
  <c r="F49" i="1" s="1"/>
  <c r="D68" i="1"/>
  <c r="F68" i="1" s="1"/>
  <c r="D31" i="1"/>
  <c r="F31" i="1" s="1"/>
  <c r="D63" i="1"/>
  <c r="F63" i="1" s="1"/>
  <c r="D97" i="1"/>
  <c r="F97" i="1" s="1"/>
  <c r="D44" i="1"/>
  <c r="F44" i="1" s="1"/>
  <c r="D18" i="1"/>
  <c r="F18" i="1" s="1"/>
  <c r="D88" i="1"/>
  <c r="F88" i="1" s="1"/>
  <c r="D76" i="1"/>
  <c r="F76" i="1" s="1"/>
  <c r="D38" i="1"/>
  <c r="F38" i="1" s="1"/>
  <c r="D37" i="1"/>
  <c r="F37" i="1" s="1"/>
  <c r="D101" i="1"/>
  <c r="F101" i="1" s="1"/>
  <c r="D86" i="1"/>
  <c r="F86" i="1" s="1"/>
  <c r="D27" i="1"/>
  <c r="F27" i="1" s="1"/>
  <c r="D13" i="1"/>
  <c r="F13" i="1" s="1"/>
  <c r="D60" i="1"/>
  <c r="F60" i="1" s="1"/>
  <c r="D95" i="1"/>
  <c r="F95" i="1" s="1"/>
  <c r="D74" i="1"/>
  <c r="F74" i="1" s="1"/>
  <c r="D92" i="1"/>
  <c r="F92" i="1" s="1"/>
  <c r="D75" i="1"/>
  <c r="F75" i="1" s="1"/>
  <c r="D43" i="1"/>
  <c r="F43" i="1" s="1"/>
  <c r="D32" i="1"/>
  <c r="F32" i="1" s="1"/>
  <c r="D78" i="1"/>
  <c r="F78" i="1" s="1"/>
  <c r="D91" i="1"/>
  <c r="F91" i="1" s="1"/>
  <c r="D46" i="1"/>
  <c r="F46" i="1" s="1"/>
  <c r="D17" i="1"/>
  <c r="F17" i="1" s="1"/>
  <c r="D54" i="1"/>
  <c r="F54" i="1" s="1"/>
  <c r="D50" i="1"/>
  <c r="F50" i="1" s="1"/>
  <c r="D66" i="1"/>
  <c r="F66" i="1" s="1"/>
  <c r="D19" i="1"/>
  <c r="F19" i="1" s="1"/>
  <c r="D72" i="1"/>
  <c r="F72" i="1" s="1"/>
  <c r="D90" i="1"/>
  <c r="F90" i="1" s="1"/>
  <c r="D87" i="1"/>
  <c r="F87" i="1" s="1"/>
  <c r="D33" i="1"/>
  <c r="F33" i="1" s="1"/>
  <c r="D65" i="1"/>
  <c r="F65" i="1" s="1"/>
  <c r="D96" i="1"/>
  <c r="F96" i="1" s="1"/>
  <c r="D99" i="1"/>
  <c r="F99" i="1" s="1"/>
  <c r="D81" i="1"/>
  <c r="F81" i="1" s="1"/>
  <c r="D48" i="1"/>
  <c r="F48" i="1" s="1"/>
  <c r="D98" i="1"/>
  <c r="F98" i="1" s="1"/>
  <c r="D47" i="1"/>
  <c r="F47" i="1" s="1"/>
  <c r="D22" i="1"/>
  <c r="F22" i="1" s="1"/>
  <c r="D56" i="1"/>
  <c r="F56" i="1" s="1"/>
  <c r="D71" i="1"/>
  <c r="F71" i="1" s="1"/>
  <c r="D58" i="1"/>
  <c r="F58" i="1" s="1"/>
  <c r="D14" i="1"/>
  <c r="F14" i="1" s="1"/>
  <c r="D20" i="1"/>
  <c r="F20" i="1" s="1"/>
  <c r="D8" i="1"/>
  <c r="F8" i="1" s="1"/>
  <c r="L72" i="2" l="1"/>
  <c r="M72" i="2" s="1"/>
  <c r="L50" i="2"/>
  <c r="M50" i="2" s="1"/>
  <c r="L28" i="2"/>
  <c r="M28" i="2" s="1"/>
  <c r="L38" i="2"/>
  <c r="M38" i="2" s="1"/>
  <c r="L82" i="2"/>
  <c r="M82" i="2" s="1"/>
  <c r="L7" i="2"/>
  <c r="L30" i="2"/>
  <c r="M30" i="2" s="1"/>
  <c r="L91" i="2"/>
  <c r="M91" i="2" s="1"/>
  <c r="L80" i="2"/>
  <c r="M80" i="2" s="1"/>
  <c r="L46" i="2"/>
  <c r="M46" i="2" s="1"/>
  <c r="L13" i="2"/>
  <c r="M13" i="2" s="1"/>
  <c r="L53" i="2"/>
  <c r="M53" i="2" s="1"/>
  <c r="L12" i="2"/>
  <c r="M12" i="2" s="1"/>
  <c r="L16" i="2"/>
  <c r="M16" i="2" s="1"/>
  <c r="L14" i="2"/>
  <c r="L23" i="2"/>
  <c r="M23" i="2" s="1"/>
  <c r="L24" i="2"/>
  <c r="M24" i="2" s="1"/>
  <c r="L26" i="2"/>
  <c r="M26" i="2" s="1"/>
  <c r="L34" i="2"/>
  <c r="M34" i="2" s="1"/>
  <c r="L44" i="2"/>
  <c r="M44" i="2" s="1"/>
  <c r="L43" i="2"/>
  <c r="M43" i="2" s="1"/>
  <c r="L40" i="2"/>
  <c r="M40" i="2" s="1"/>
  <c r="L51" i="2"/>
  <c r="M51" i="2" s="1"/>
  <c r="L57" i="2"/>
  <c r="M57" i="2" s="1"/>
  <c r="L58" i="2"/>
  <c r="M58" i="2" s="1"/>
  <c r="L60" i="2"/>
  <c r="M60" i="2" s="1"/>
  <c r="L69" i="2"/>
  <c r="L73" i="2"/>
  <c r="M73" i="2" s="1"/>
  <c r="L99" i="2"/>
  <c r="L93" i="2"/>
  <c r="M93" i="2" s="1"/>
  <c r="L90" i="2"/>
  <c r="M90" i="2" s="1"/>
  <c r="L102" i="2"/>
  <c r="M102" i="2" s="1"/>
  <c r="L88" i="2"/>
  <c r="M88" i="2" s="1"/>
  <c r="L98" i="2"/>
  <c r="M98" i="2" s="1"/>
  <c r="L83" i="2"/>
  <c r="M83" i="2" s="1"/>
  <c r="L15" i="2"/>
  <c r="M15" i="2" s="1"/>
  <c r="L25" i="2"/>
  <c r="M25" i="2" s="1"/>
  <c r="L35" i="2"/>
  <c r="M35" i="2" s="1"/>
  <c r="L49" i="2"/>
  <c r="M49" i="2" s="1"/>
  <c r="L39" i="2"/>
  <c r="M39" i="2" s="1"/>
  <c r="L56" i="2"/>
  <c r="M56" i="2" s="1"/>
  <c r="L81" i="2"/>
  <c r="M81" i="2" s="1"/>
  <c r="L87" i="2"/>
  <c r="M87" i="2" s="1"/>
  <c r="L86" i="2"/>
  <c r="M86" i="2" s="1"/>
  <c r="L96" i="2"/>
  <c r="M96" i="2" s="1"/>
  <c r="L76" i="2"/>
  <c r="M76" i="2" s="1"/>
  <c r="L74" i="2"/>
  <c r="M74" i="2" s="1"/>
  <c r="L18" i="2"/>
  <c r="M18" i="2" s="1"/>
  <c r="L33" i="2"/>
  <c r="M33" i="2" s="1"/>
  <c r="L37" i="2"/>
  <c r="M37" i="2" s="1"/>
  <c r="L48" i="2"/>
  <c r="M48" i="2" s="1"/>
  <c r="L52" i="2"/>
  <c r="M52" i="2" s="1"/>
  <c r="M99" i="2"/>
  <c r="L10" i="2"/>
  <c r="M10" i="2" s="1"/>
  <c r="L11" i="2"/>
  <c r="M11" i="2" s="1"/>
  <c r="L20" i="2"/>
  <c r="M20" i="2" s="1"/>
  <c r="L17" i="2"/>
  <c r="M17" i="2" s="1"/>
  <c r="L27" i="2"/>
  <c r="M27" i="2" s="1"/>
  <c r="L22" i="2"/>
  <c r="M22" i="2" s="1"/>
  <c r="L65" i="2"/>
  <c r="M65" i="2" s="1"/>
  <c r="L36" i="2"/>
  <c r="M36" i="2" s="1"/>
  <c r="L62" i="2"/>
  <c r="M62" i="2" s="1"/>
  <c r="L45" i="2"/>
  <c r="M45" i="2" s="1"/>
  <c r="L61" i="2"/>
  <c r="M61" i="2" s="1"/>
  <c r="L59" i="2"/>
  <c r="M59" i="2" s="1"/>
  <c r="L67" i="2"/>
  <c r="M67" i="2" s="1"/>
  <c r="L63" i="2"/>
  <c r="M63" i="2" s="1"/>
  <c r="L64" i="2"/>
  <c r="M64" i="2" s="1"/>
  <c r="L100" i="2"/>
  <c r="M100" i="2" s="1"/>
  <c r="L84" i="2"/>
  <c r="M84" i="2" s="1"/>
  <c r="L95" i="2"/>
  <c r="M95" i="2" s="1"/>
  <c r="L101" i="2"/>
  <c r="M101" i="2" s="1"/>
  <c r="L78" i="2"/>
  <c r="M78" i="2" s="1"/>
  <c r="L71" i="2"/>
  <c r="M71" i="2" s="1"/>
  <c r="L75" i="2"/>
  <c r="M75" i="2" s="1"/>
  <c r="L92" i="2"/>
  <c r="M92" i="2" s="1"/>
  <c r="L9" i="2"/>
  <c r="M9" i="2" s="1"/>
  <c r="L21" i="2"/>
  <c r="M21" i="2" s="1"/>
  <c r="L19" i="2"/>
  <c r="M19" i="2" s="1"/>
  <c r="L29" i="2"/>
  <c r="M29" i="2" s="1"/>
  <c r="L31" i="2"/>
  <c r="M31" i="2" s="1"/>
  <c r="L42" i="2"/>
  <c r="M42" i="2" s="1"/>
  <c r="L55" i="2"/>
  <c r="M55" i="2" s="1"/>
  <c r="L41" i="2"/>
  <c r="M41" i="2" s="1"/>
  <c r="L66" i="2"/>
  <c r="M66" i="2" s="1"/>
  <c r="L47" i="2"/>
  <c r="M47" i="2" s="1"/>
  <c r="L54" i="2"/>
  <c r="M54" i="2" s="1"/>
  <c r="L68" i="2"/>
  <c r="M68" i="2" s="1"/>
  <c r="L79" i="2"/>
  <c r="M79" i="2" s="1"/>
  <c r="L77" i="2"/>
  <c r="M77" i="2" s="1"/>
  <c r="L97" i="2"/>
  <c r="M97" i="2" s="1"/>
  <c r="L89" i="2"/>
  <c r="M89" i="2" s="1"/>
  <c r="L94" i="2"/>
  <c r="M94" i="2" s="1"/>
  <c r="L85" i="2"/>
  <c r="M85" i="2" s="1"/>
  <c r="M14" i="2"/>
  <c r="M69" i="2"/>
</calcChain>
</file>

<file path=xl/sharedStrings.xml><?xml version="1.0" encoding="utf-8"?>
<sst xmlns="http://schemas.openxmlformats.org/spreadsheetml/2006/main" count="1146" uniqueCount="246">
  <si>
    <t>CAINC30 Economic profile</t>
  </si>
  <si>
    <t>Bureau of Economic Analysis</t>
  </si>
  <si>
    <t>County</t>
  </si>
  <si>
    <t>GeoFips</t>
  </si>
  <si>
    <t>GeoName</t>
  </si>
  <si>
    <t>2011</t>
  </si>
  <si>
    <t>2021</t>
  </si>
  <si>
    <t>18000</t>
  </si>
  <si>
    <t>Indiana</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</si>
  <si>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</si>
  <si>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</si>
  <si>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</si>
  <si>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</si>
  <si>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</si>
  <si>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</si>
  <si>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</si>
  <si>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</si>
  <si>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</si>
  <si>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</si>
  <si>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</si>
  <si>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</si>
  <si>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</si>
  <si>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</si>
  <si>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</si>
  <si>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</si>
  <si>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</si>
  <si>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</si>
  <si>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</si>
  <si>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</si>
  <si>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</si>
  <si>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</si>
  <si>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</si>
  <si>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</si>
  <si>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</si>
  <si>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</si>
  <si>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</si>
  <si>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</si>
  <si>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</si>
  <si>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</si>
  <si>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</si>
  <si>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</si>
  <si>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</si>
  <si>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</si>
  <si>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</si>
  <si>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</si>
  <si>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</si>
  <si>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</si>
  <si>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</si>
  <si>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</si>
  <si>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</si>
  <si>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</si>
  <si>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</si>
  <si>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</si>
  <si>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</si>
  <si>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</si>
  <si>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</si>
  <si>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</si>
  <si>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</si>
  <si>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</si>
  <si>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</si>
  <si>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</si>
  <si>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</si>
  <si>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</si>
  <si>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</si>
  <si>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</si>
  <si>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</si>
  <si>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</si>
  <si>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</si>
  <si>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</si>
  <si>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</si>
  <si>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</si>
  <si>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</si>
  <si>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</si>
  <si>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</si>
  <si>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</si>
  <si>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</si>
  <si>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</si>
  <si>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</si>
  <si>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</si>
  <si>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</si>
  <si>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</si>
  <si>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</si>
  <si>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</si>
  <si>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</si>
  <si>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</si>
  <si>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</si>
  <si>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</si>
  <si>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</si>
  <si>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</si>
  <si>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</si>
  <si>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</si>
  <si>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</si>
  <si>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</si>
  <si>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</si>
  <si>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</si>
  <si>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</si>
  <si>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</si>
  <si>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</si>
  <si>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</si>
  <si>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</si>
  <si>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</si>
  <si>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Legend / Footnotes:</t>
  </si>
  <si>
    <t>Metropolitan Areas are defined (geographically delineated) by the Office of Management and Budget (OMB) bulletin no. 20-01 issued March 6, 2020.</t>
  </si>
  <si>
    <t>Note. All dollar estimates are in thousands of current dollars (not adjusted for inflation). Statistics presented in thousands of dollars do not indicate more precision than statistics presented in millions of dollars.</t>
  </si>
  <si>
    <t>Last updated: November 16, 2022-- new statistics for 2021; revised statistics for 2010-2020.</t>
  </si>
  <si>
    <t>Real 2011</t>
  </si>
  <si>
    <t>Average earnings per job (in 2021 dollars)</t>
  </si>
  <si>
    <t>AAPC</t>
  </si>
  <si>
    <t>Real</t>
  </si>
  <si>
    <t>Net earnings by place of residence (in 2021 $000)</t>
  </si>
  <si>
    <t>Total employment (Number of jobs)</t>
  </si>
  <si>
    <t>Number of Jobs</t>
  </si>
  <si>
    <t>Rankings</t>
  </si>
  <si>
    <t>Change</t>
  </si>
  <si>
    <t>Number</t>
  </si>
  <si>
    <t>Percent</t>
  </si>
  <si>
    <t>CAINC91 Gross flow of earnings</t>
  </si>
  <si>
    <t>(thousands of dollars)</t>
  </si>
  <si>
    <t>Net earnings by residence</t>
  </si>
  <si>
    <t>Inflows of earnings</t>
  </si>
  <si>
    <t>Outflows of earnings</t>
  </si>
  <si>
    <t>Adams</t>
  </si>
  <si>
    <t>Allen</t>
  </si>
  <si>
    <t>Bartholomew</t>
  </si>
  <si>
    <t>Benton</t>
  </si>
  <si>
    <t>Blackford</t>
  </si>
  <si>
    <t>Boone</t>
  </si>
  <si>
    <t>Brown</t>
  </si>
  <si>
    <t>Carroll</t>
  </si>
  <si>
    <t>Cass</t>
  </si>
  <si>
    <t>Clark</t>
  </si>
  <si>
    <t>Clay</t>
  </si>
  <si>
    <t>Clinton</t>
  </si>
  <si>
    <t>Crawford</t>
  </si>
  <si>
    <t>Daviess</t>
  </si>
  <si>
    <t>Dearborn</t>
  </si>
  <si>
    <t>Decatur</t>
  </si>
  <si>
    <t>DeKalb</t>
  </si>
  <si>
    <t>Delaware</t>
  </si>
  <si>
    <t>Dubois</t>
  </si>
  <si>
    <t>Elkhart</t>
  </si>
  <si>
    <t>Fayette</t>
  </si>
  <si>
    <t>Floyd</t>
  </si>
  <si>
    <t>Fountain</t>
  </si>
  <si>
    <t>Franklin</t>
  </si>
  <si>
    <t>Fulton</t>
  </si>
  <si>
    <t>Gibson</t>
  </si>
  <si>
    <t>Grant</t>
  </si>
  <si>
    <t>Greene</t>
  </si>
  <si>
    <t>Hamilton</t>
  </si>
  <si>
    <t>Hancock</t>
  </si>
  <si>
    <t>Harrison</t>
  </si>
  <si>
    <t>Hendricks</t>
  </si>
  <si>
    <t>Henry</t>
  </si>
  <si>
    <t>Howard</t>
  </si>
  <si>
    <t>Huntington</t>
  </si>
  <si>
    <t>Jackson</t>
  </si>
  <si>
    <t>Jasper</t>
  </si>
  <si>
    <t>Jay</t>
  </si>
  <si>
    <t>Jefferson</t>
  </si>
  <si>
    <t>Jennings</t>
  </si>
  <si>
    <t>Johnson</t>
  </si>
  <si>
    <t>Knox</t>
  </si>
  <si>
    <t>Kosciusko</t>
  </si>
  <si>
    <t>Lagrange</t>
  </si>
  <si>
    <t>Lake</t>
  </si>
  <si>
    <t>LaPorte</t>
  </si>
  <si>
    <t>Lawrence</t>
  </si>
  <si>
    <t>Madison</t>
  </si>
  <si>
    <t>Marion</t>
  </si>
  <si>
    <t>Marshall</t>
  </si>
  <si>
    <t>Martin</t>
  </si>
  <si>
    <t>Miami</t>
  </si>
  <si>
    <t>Monroe</t>
  </si>
  <si>
    <t>Montgomery</t>
  </si>
  <si>
    <t>Morgan</t>
  </si>
  <si>
    <t>Newton</t>
  </si>
  <si>
    <t>Noble</t>
  </si>
  <si>
    <t>Ohio</t>
  </si>
  <si>
    <t>Orange</t>
  </si>
  <si>
    <t>Owen</t>
  </si>
  <si>
    <t>Parke</t>
  </si>
  <si>
    <t>Perry</t>
  </si>
  <si>
    <t>Pike</t>
  </si>
  <si>
    <t>Porter</t>
  </si>
  <si>
    <t>Posey</t>
  </si>
  <si>
    <t>Pulaski</t>
  </si>
  <si>
    <t>Putnam</t>
  </si>
  <si>
    <t>Randolph</t>
  </si>
  <si>
    <t>Ripley</t>
  </si>
  <si>
    <t>Rush</t>
  </si>
  <si>
    <t>St. Joseph</t>
  </si>
  <si>
    <t>Scott</t>
  </si>
  <si>
    <t>Shelby</t>
  </si>
  <si>
    <t>Spencer</t>
  </si>
  <si>
    <t>Starke</t>
  </si>
  <si>
    <t>Steuben</t>
  </si>
  <si>
    <t>Sullivan</t>
  </si>
  <si>
    <t>Switzerland</t>
  </si>
  <si>
    <t>Tippecanoe</t>
  </si>
  <si>
    <t>Tipton</t>
  </si>
  <si>
    <t>Union</t>
  </si>
  <si>
    <t>Vanderburgh</t>
  </si>
  <si>
    <t>Vermillion</t>
  </si>
  <si>
    <t>Vigo</t>
  </si>
  <si>
    <t>Wabash</t>
  </si>
  <si>
    <t>Warren</t>
  </si>
  <si>
    <t>Warrick</t>
  </si>
  <si>
    <t>Washington</t>
  </si>
  <si>
    <t>Wayne</t>
  </si>
  <si>
    <t>Wells</t>
  </si>
  <si>
    <t>White</t>
  </si>
  <si>
    <t>Whitley</t>
  </si>
  <si>
    <t>Decreasing net inflow</t>
  </si>
  <si>
    <t>Increasing net outflow</t>
  </si>
  <si>
    <t>Decreasing net outflow</t>
  </si>
  <si>
    <t>Net outflow to net inflow</t>
  </si>
  <si>
    <t>Net inflow to net outflow</t>
  </si>
  <si>
    <t>Increasing net inflow</t>
  </si>
  <si>
    <t>Net inflow</t>
  </si>
  <si>
    <t>Net outflow</t>
  </si>
  <si>
    <t>Increasing</t>
  </si>
  <si>
    <t>Decreasing</t>
  </si>
  <si>
    <t>Reverse to</t>
  </si>
  <si>
    <t xml:space="preserve">Change in flow of earnings </t>
  </si>
  <si>
    <t>Amount</t>
  </si>
  <si>
    <t>Direction</t>
  </si>
  <si>
    <t>Rank</t>
  </si>
  <si>
    <t>Number of Co.</t>
  </si>
  <si>
    <t>Percent of jobs</t>
  </si>
  <si>
    <t>Pct of change</t>
  </si>
  <si>
    <t>2011-21</t>
  </si>
  <si>
    <t>Pulling its weight</t>
  </si>
  <si>
    <t>Not pulling own weight</t>
  </si>
  <si>
    <t>CPI</t>
  </si>
  <si>
    <t>Adjustment for residence ($000)</t>
  </si>
  <si>
    <t>Amount $000</t>
  </si>
  <si>
    <t>Net earnings by place of work</t>
  </si>
  <si>
    <t xml:space="preserve">Contribution of inflow to </t>
  </si>
  <si>
    <t xml:space="preserve">Reduction by outflow to </t>
  </si>
  <si>
    <t>Inflow as a percent of net earnings by residence</t>
  </si>
  <si>
    <t>Outflow as a percent of net earnings by place of work</t>
  </si>
  <si>
    <t>Pulling more than own weight</t>
  </si>
  <si>
    <t>N =</t>
  </si>
  <si>
    <t>This table shows the impact of in and out flows on the county. In Martin County, inflows account for about one-third of net earnings by place of residence.</t>
  </si>
  <si>
    <t>Out flows from Martin County exceed 90% of the earnings generated in the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</si>
</sst>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0.000%"/>
  </numFmts>
  <fonts count="17" x14ac:knownFonts="1">
    <font>
      <sz val="11"/>
      <color indexed="8"/>
      <name val="Calibri"/>
      <family val="2"/>
      <scheme val="minor"/>
    </font>
    <font>
      <b/>
      <sz val="11"/>
      <color indexed="9"/>
      <name val="Calibri"/>
    </font>
    <font>
      <b/>
      <sz val="14"/>
      <name val="Calibri"/>
    </font>
    <font>
      <sz val="13"/>
      <name val="Calibri"/>
    </font>
    <font>
      <i/>
      <sz val="11"/>
      <name val="Calibri"/>
    </font>
    <font>
      <b/>
      <i/>
      <sz val="15"/>
      <name val="Calibri"/>
    </font>
    <font>
      <sz val="11"/>
      <color indexed="8"/>
      <name val="Calibri"/>
      <family val="2"/>
      <scheme val="minor"/>
    </font>
    <font>
      <b/>
      <sz val="14"/>
      <color rgb="FF000D1C"/>
      <name val="Arial"/>
      <family val="2"/>
    </font>
    <font>
      <b/>
      <sz val="11"/>
      <color indexed="9"/>
      <name val="Calibri"/>
      <family val="2"/>
    </font>
    <font>
      <b/>
      <sz val="14"/>
      <name val="Calibri"/>
      <family val="2"/>
    </font>
    <font>
      <sz val="13"/>
      <name val="Calibri"/>
      <family val="2"/>
    </font>
    <font>
      <i/>
      <sz val="11"/>
      <name val="Calibri"/>
      <family val="2"/>
    </font>
    <font>
      <b/>
      <sz val="13"/>
      <name val="Calibri"/>
      <family val="2"/>
    </font>
    <font>
      <b/>
      <sz val="11"/>
      <color indexed="8"/>
      <name val="Calibri"/>
      <family val="2"/>
      <scheme val="minor"/>
    </font>
    <font>
      <sz val="11"/>
      <color rgb="FFFF0000"/>
      <name val="Calibri"/>
      <family val="2"/>
      <scheme val="minor"/>
    </font>
    <font>
      <sz val="10"/>
      <color indexed="8"/>
      <name val="Calibri"/>
      <family val="2"/>
      <scheme val="minor"/>
    </font>
    <font>
      <b/>
      <sz val="11"/>
      <color rgb="FF000D1C"/>
      <name val="Arial"/>
      <family val="2"/>
    </font>
  </fonts>
  <fills count="4">
    <fill>
      <patternFill patternType="none"/>
    </fill>
    <fill>
      <patternFill patternType="gray125"/>
    </fill>
    <fill>
      <patternFill patternType="darkGray">
        <bgColor indexed="12"/>
      </patternFill>
    </fill>
    <fill>
      <patternFill patternType="solid">
        <fgColor theme="2" tint="-9.9978637043366805E-2"/>
        <bgColor indexed="64"/>
      </patternFill>
    </fill>
  </fills>
  <borders count="52">
    <border>
      <left/>
      <right/>
      <top/>
      <bottom/>
      <diagonal/>
    </border>
    <border>
      <left/>
      <right style="thin">
        <color indexed="9"/>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9"/>
      </left>
      <right/>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style="thin">
        <color indexed="64"/>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9"/>
      </right>
      <top style="thin">
        <color indexed="64"/>
      </top>
      <bottom/>
      <diagonal/>
    </border>
    <border>
      <left style="thin">
        <color indexed="9"/>
      </left>
      <right style="thin">
        <color indexed="9"/>
      </right>
      <top style="thin">
        <color indexed="64"/>
      </top>
      <bottom style="thin">
        <color indexed="9"/>
      </bottom>
      <diagonal/>
    </border>
    <border>
      <left style="thin">
        <color indexed="9"/>
      </left>
      <right/>
      <top style="thin">
        <color indexed="64"/>
      </top>
      <bottom/>
      <diagonal/>
    </border>
    <border>
      <left style="thin">
        <color indexed="9"/>
      </left>
      <right style="thin">
        <color indexed="64"/>
      </right>
      <top/>
      <bottom/>
      <diagonal/>
    </border>
    <border>
      <left style="thin">
        <color indexed="64"/>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9"/>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9"/>
      </right>
      <top style="thin">
        <color indexed="9"/>
      </top>
      <bottom/>
      <diagonal/>
    </border>
    <border>
      <left style="thin">
        <color indexed="9"/>
      </left>
      <right style="medium">
        <color indexed="64"/>
      </right>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9"/>
      </right>
      <top/>
      <bottom/>
      <diagonal/>
    </border>
    <border>
      <left/>
      <right style="medium">
        <color indexed="64"/>
      </right>
      <top style="thin">
        <color indexed="64"/>
      </top>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158">
    <xf numFmtId="0" fontId="0" fillId="0" borderId="0" xfId="0"/>
    <xf numFmtId="0" fontId="1" fillId="2" borderId="2" xfId="0" applyFont="1" applyFill="1" applyBorder="1" applyAlignment="1">
      <alignment horizontal="center" vertical="center"/>
    </xf>
    <xf numFmtId="0" fontId="0" fillId="0" borderId="0" xfId="0" applyAlignment="1">
      <alignment horizontal="right"/>
    </xf>
    <xf numFmtId="164" fontId="0" fillId="0" borderId="0" xfId="1" applyNumberFormat="1" applyFont="1"/>
    <xf numFmtId="0" fontId="8" fillId="2" borderId="3" xfId="0" applyFont="1" applyFill="1" applyBorder="1" applyAlignment="1">
      <alignment horizontal="center" vertical="center"/>
    </xf>
    <xf numFmtId="10" fontId="0" fillId="0" borderId="0" xfId="2" applyNumberFormat="1" applyFont="1"/>
    <xf numFmtId="0" fontId="9" fillId="0" borderId="0" xfId="0" applyFont="1"/>
    <xf numFmtId="0" fontId="10" fillId="0" borderId="0" xfId="0" applyFont="1"/>
    <xf numFmtId="0" fontId="8" fillId="2" borderId="2" xfId="0" applyFont="1" applyFill="1" applyBorder="1" applyAlignment="1">
      <alignment horizontal="center" vertical="center"/>
    </xf>
    <xf numFmtId="0" fontId="0" fillId="0" borderId="4" xfId="0" applyBorder="1"/>
    <xf numFmtId="0" fontId="0" fillId="0" borderId="6" xfId="0" applyBorder="1"/>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 xfId="0" applyFont="1" applyFill="1" applyBorder="1" applyAlignment="1">
      <alignment horizontal="center" vertical="center"/>
    </xf>
    <xf numFmtId="0" fontId="0" fillId="0" borderId="14" xfId="0" applyBorder="1"/>
    <xf numFmtId="0" fontId="0" fillId="0" borderId="15" xfId="0" applyBorder="1"/>
    <xf numFmtId="0" fontId="0" fillId="0" borderId="16" xfId="0" applyBorder="1"/>
    <xf numFmtId="0" fontId="0" fillId="0" borderId="17" xfId="0" applyBorder="1"/>
    <xf numFmtId="164" fontId="0" fillId="0" borderId="14" xfId="0" applyNumberFormat="1" applyBorder="1"/>
    <xf numFmtId="164" fontId="0" fillId="0" borderId="15" xfId="0" applyNumberFormat="1" applyBorder="1"/>
    <xf numFmtId="0" fontId="0" fillId="0" borderId="18" xfId="0" applyBorder="1"/>
    <xf numFmtId="0" fontId="0" fillId="0" borderId="19" xfId="0" applyBorder="1"/>
    <xf numFmtId="164" fontId="0" fillId="0" borderId="16" xfId="1" applyNumberFormat="1" applyFont="1" applyBorder="1"/>
    <xf numFmtId="164" fontId="0" fillId="0" borderId="17" xfId="1" applyNumberFormat="1" applyFont="1" applyBorder="1"/>
    <xf numFmtId="164" fontId="0" fillId="0" borderId="14" xfId="1" applyNumberFormat="1" applyFont="1" applyBorder="1"/>
    <xf numFmtId="164" fontId="0" fillId="0" borderId="15" xfId="1" applyNumberFormat="1" applyFont="1" applyBorder="1"/>
    <xf numFmtId="164" fontId="0" fillId="0" borderId="18" xfId="1" applyNumberFormat="1" applyFont="1" applyBorder="1"/>
    <xf numFmtId="164" fontId="0" fillId="0" borderId="19" xfId="1" applyNumberFormat="1" applyFont="1" applyBorder="1"/>
    <xf numFmtId="0" fontId="0" fillId="0" borderId="20" xfId="0" applyBorder="1"/>
    <xf numFmtId="0" fontId="4" fillId="0" borderId="0" xfId="0" applyFont="1" applyAlignment="1">
      <alignment wrapText="1"/>
    </xf>
    <xf numFmtId="0" fontId="0" fillId="0" borderId="0" xfId="0"/>
    <xf numFmtId="0" fontId="2" fillId="0" borderId="0" xfId="0" applyFont="1"/>
    <xf numFmtId="0" fontId="3" fillId="0" borderId="0" xfId="0" applyFont="1"/>
    <xf numFmtId="0" fontId="5" fillId="0" borderId="0" xfId="0" applyFont="1" applyAlignment="1">
      <alignment wrapText="1"/>
    </xf>
    <xf numFmtId="0" fontId="9" fillId="0" borderId="0" xfId="0" applyFont="1"/>
    <xf numFmtId="0" fontId="12" fillId="0" borderId="0" xfId="0" applyFont="1"/>
    <xf numFmtId="0" fontId="13" fillId="0" borderId="0" xfId="0" applyFont="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0" fillId="0" borderId="0" xfId="0" applyAlignment="1">
      <alignment horizontal="center"/>
    </xf>
    <xf numFmtId="0" fontId="1" fillId="2" borderId="8" xfId="0" applyFont="1" applyFill="1" applyBorder="1" applyAlignment="1">
      <alignment horizontal="center" vertical="center"/>
    </xf>
    <xf numFmtId="0" fontId="0" fillId="0" borderId="18" xfId="0" applyBorder="1" applyAlignment="1">
      <alignment horizontal="center"/>
    </xf>
    <xf numFmtId="164" fontId="0" fillId="0" borderId="0" xfId="1" applyNumberFormat="1" applyFont="1" applyFill="1" applyBorder="1"/>
    <xf numFmtId="0" fontId="0" fillId="0" borderId="22" xfId="0" applyBorder="1"/>
    <xf numFmtId="164" fontId="0" fillId="0" borderId="0" xfId="0" applyNumberFormat="1" applyBorder="1"/>
    <xf numFmtId="164" fontId="0" fillId="0" borderId="22" xfId="1" applyNumberFormat="1" applyFont="1" applyBorder="1"/>
    <xf numFmtId="164" fontId="0" fillId="0" borderId="0" xfId="1" applyNumberFormat="1" applyFont="1" applyBorder="1"/>
    <xf numFmtId="164" fontId="0" fillId="0" borderId="20" xfId="1" applyNumberFormat="1" applyFont="1" applyBorder="1"/>
    <xf numFmtId="0" fontId="8" fillId="2" borderId="0" xfId="0" applyFont="1" applyFill="1" applyBorder="1" applyAlignment="1">
      <alignment horizontal="center" vertical="center"/>
    </xf>
    <xf numFmtId="0" fontId="0" fillId="0" borderId="0" xfId="0" applyBorder="1"/>
    <xf numFmtId="10" fontId="0" fillId="0" borderId="0" xfId="2" applyNumberFormat="1" applyFont="1" applyBorder="1"/>
    <xf numFmtId="0" fontId="8"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17" xfId="0" applyFont="1" applyFill="1" applyBorder="1" applyAlignment="1">
      <alignment horizontal="center" vertical="center"/>
    </xf>
    <xf numFmtId="10" fontId="0" fillId="0" borderId="15" xfId="2" applyNumberFormat="1" applyFont="1" applyBorder="1"/>
    <xf numFmtId="10" fontId="14" fillId="0" borderId="15" xfId="2" applyNumberFormat="1" applyFont="1" applyBorder="1"/>
    <xf numFmtId="10" fontId="0" fillId="0" borderId="19" xfId="2" applyNumberFormat="1" applyFont="1" applyBorder="1"/>
    <xf numFmtId="164" fontId="0" fillId="0" borderId="16" xfId="1" applyNumberFormat="1" applyFont="1" applyFill="1" applyBorder="1"/>
    <xf numFmtId="164" fontId="0" fillId="0" borderId="16" xfId="0" applyNumberFormat="1" applyBorder="1"/>
    <xf numFmtId="164" fontId="0" fillId="0" borderId="17" xfId="0" applyNumberFormat="1" applyBorder="1"/>
    <xf numFmtId="164" fontId="0" fillId="0" borderId="18" xfId="0" applyNumberFormat="1" applyBorder="1"/>
    <xf numFmtId="164" fontId="0" fillId="0" borderId="19" xfId="0" applyNumberFormat="1" applyBorder="1"/>
    <xf numFmtId="164" fontId="0" fillId="0" borderId="16" xfId="0" applyNumberFormat="1" applyBorder="1" applyAlignment="1">
      <alignment horizontal="center"/>
    </xf>
    <xf numFmtId="164" fontId="0" fillId="0" borderId="14" xfId="0" applyNumberFormat="1" applyBorder="1" applyAlignment="1">
      <alignment horizontal="center"/>
    </xf>
    <xf numFmtId="164" fontId="0" fillId="0" borderId="18" xfId="0" applyNumberFormat="1" applyBorder="1" applyAlignment="1">
      <alignment horizontal="center"/>
    </xf>
    <xf numFmtId="0" fontId="1" fillId="2" borderId="10" xfId="0" applyFont="1" applyFill="1" applyBorder="1" applyAlignment="1">
      <alignment horizontal="center" vertical="center"/>
    </xf>
    <xf numFmtId="0" fontId="8" fillId="2" borderId="26" xfId="0" applyFont="1" applyFill="1" applyBorder="1" applyAlignment="1">
      <alignment horizontal="center" vertical="center"/>
    </xf>
    <xf numFmtId="164" fontId="0" fillId="0" borderId="14" xfId="1" applyNumberFormat="1" applyFont="1" applyFill="1" applyBorder="1"/>
    <xf numFmtId="164" fontId="0" fillId="0" borderId="15" xfId="1" applyNumberFormat="1" applyFont="1" applyFill="1" applyBorder="1"/>
    <xf numFmtId="164" fontId="0" fillId="0" borderId="18" xfId="1" applyNumberFormat="1" applyFont="1" applyFill="1" applyBorder="1"/>
    <xf numFmtId="164" fontId="0" fillId="0" borderId="20" xfId="1" applyNumberFormat="1" applyFont="1" applyFill="1" applyBorder="1"/>
    <xf numFmtId="164" fontId="0" fillId="0" borderId="19" xfId="1" applyNumberFormat="1" applyFont="1" applyFill="1" applyBorder="1"/>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27" xfId="0" applyFont="1" applyFill="1" applyBorder="1" applyAlignment="1">
      <alignment horizontal="center" vertical="center"/>
    </xf>
    <xf numFmtId="0" fontId="0" fillId="0" borderId="28" xfId="0" applyBorder="1" applyAlignment="1">
      <alignment horizontal="center" wrapText="1"/>
    </xf>
    <xf numFmtId="0" fontId="0" fillId="0" borderId="29" xfId="0" applyBorder="1" applyAlignment="1">
      <alignment horizontal="center" wrapText="1"/>
    </xf>
    <xf numFmtId="10" fontId="0" fillId="0" borderId="14" xfId="2" applyNumberFormat="1" applyFont="1" applyBorder="1"/>
    <xf numFmtId="10" fontId="0" fillId="0" borderId="0" xfId="0" applyNumberFormat="1" applyBorder="1"/>
    <xf numFmtId="10" fontId="0" fillId="0" borderId="18" xfId="2" applyNumberFormat="1" applyFont="1" applyBorder="1"/>
    <xf numFmtId="10" fontId="0" fillId="0" borderId="20" xfId="2" applyNumberFormat="1" applyFont="1" applyBorder="1"/>
    <xf numFmtId="10" fontId="0" fillId="0" borderId="20" xfId="0" applyNumberFormat="1" applyBorder="1"/>
    <xf numFmtId="0" fontId="0" fillId="0" borderId="21" xfId="0" applyBorder="1"/>
    <xf numFmtId="9" fontId="0" fillId="0" borderId="14" xfId="2" applyFont="1" applyBorder="1"/>
    <xf numFmtId="9" fontId="0" fillId="0" borderId="0" xfId="2" applyFont="1" applyBorder="1"/>
    <xf numFmtId="166" fontId="0" fillId="0" borderId="0" xfId="0" applyNumberFormat="1" applyBorder="1"/>
    <xf numFmtId="165" fontId="0" fillId="0" borderId="15" xfId="2" applyNumberFormat="1" applyFont="1" applyBorder="1"/>
    <xf numFmtId="10" fontId="0" fillId="0" borderId="21" xfId="2" applyNumberFormat="1" applyFont="1" applyBorder="1"/>
    <xf numFmtId="10" fontId="0" fillId="0" borderId="4" xfId="0" applyNumberFormat="1" applyBorder="1"/>
    <xf numFmtId="0" fontId="11" fillId="0" borderId="0" xfId="0" applyFont="1" applyAlignment="1">
      <alignment horizontal="center" wrapText="1"/>
    </xf>
    <xf numFmtId="0" fontId="15" fillId="0" borderId="28" xfId="0" applyFont="1" applyBorder="1" applyAlignment="1">
      <alignment horizontal="center" wrapText="1"/>
    </xf>
    <xf numFmtId="0" fontId="15" fillId="0" borderId="29" xfId="0" applyFont="1" applyBorder="1" applyAlignment="1">
      <alignment horizontal="center" wrapText="1"/>
    </xf>
    <xf numFmtId="0" fontId="16" fillId="0" borderId="0" xfId="0" applyFont="1"/>
    <xf numFmtId="0" fontId="13" fillId="0" borderId="0" xfId="0" applyFont="1" applyAlignment="1">
      <alignment horizontal="right"/>
    </xf>
    <xf numFmtId="0" fontId="1" fillId="2" borderId="3" xfId="0" applyFont="1" applyFill="1" applyBorder="1" applyAlignment="1">
      <alignment horizontal="center" vertical="center"/>
    </xf>
    <xf numFmtId="0" fontId="0" fillId="0" borderId="5" xfId="0" applyFont="1" applyBorder="1" applyAlignment="1">
      <alignment horizontal="center"/>
    </xf>
    <xf numFmtId="0" fontId="0" fillId="0" borderId="19" xfId="0" applyBorder="1" applyAlignment="1">
      <alignment horizontal="center"/>
    </xf>
    <xf numFmtId="164" fontId="0" fillId="0" borderId="22" xfId="1" applyNumberFormat="1" applyFont="1" applyFill="1" applyBorder="1"/>
    <xf numFmtId="0" fontId="0" fillId="0" borderId="18" xfId="0" applyBorder="1" applyAlignment="1">
      <alignment horizontal="center" wrapText="1"/>
    </xf>
    <xf numFmtId="0" fontId="0" fillId="0" borderId="20" xfId="0" applyBorder="1" applyAlignment="1">
      <alignment horizontal="center" wrapText="1"/>
    </xf>
    <xf numFmtId="165" fontId="0" fillId="0" borderId="0" xfId="2" applyNumberFormat="1" applyFont="1" applyBorder="1"/>
    <xf numFmtId="0" fontId="0" fillId="0" borderId="30" xfId="0" applyBorder="1"/>
    <xf numFmtId="0" fontId="0" fillId="0" borderId="0" xfId="2" applyNumberFormat="1" applyFont="1" applyBorder="1"/>
    <xf numFmtId="0" fontId="7" fillId="0" borderId="31" xfId="0" applyFont="1" applyBorder="1"/>
    <xf numFmtId="0" fontId="0" fillId="0" borderId="32" xfId="0" applyBorder="1"/>
    <xf numFmtId="0" fontId="0" fillId="0" borderId="33" xfId="0" applyBorder="1"/>
    <xf numFmtId="0" fontId="0" fillId="0" borderId="34" xfId="0" applyBorder="1"/>
    <xf numFmtId="0" fontId="0" fillId="0" borderId="33" xfId="0" applyBorder="1" applyAlignment="1">
      <alignment horizontal="center" wrapText="1"/>
    </xf>
    <xf numFmtId="0" fontId="0" fillId="0" borderId="32" xfId="0"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xf>
    <xf numFmtId="0" fontId="0" fillId="0" borderId="37" xfId="0" applyBorder="1" applyAlignment="1">
      <alignment horizontal="center" wrapText="1"/>
    </xf>
    <xf numFmtId="0" fontId="1" fillId="2" borderId="38" xfId="0" applyFont="1" applyFill="1" applyBorder="1" applyAlignment="1">
      <alignment horizontal="center" vertical="center"/>
    </xf>
    <xf numFmtId="0" fontId="8" fillId="2" borderId="39" xfId="0" applyFont="1" applyFill="1" applyBorder="1" applyAlignment="1">
      <alignment horizontal="center" vertical="center"/>
    </xf>
    <xf numFmtId="0" fontId="0" fillId="0" borderId="40" xfId="0" applyBorder="1"/>
    <xf numFmtId="0" fontId="0" fillId="0" borderId="41" xfId="0" applyBorder="1"/>
    <xf numFmtId="164" fontId="0" fillId="0" borderId="42" xfId="1" applyNumberFormat="1" applyFont="1" applyBorder="1"/>
    <xf numFmtId="165" fontId="0" fillId="0" borderId="41" xfId="2" applyNumberFormat="1" applyFont="1" applyBorder="1"/>
    <xf numFmtId="0" fontId="0" fillId="0" borderId="43" xfId="0" applyBorder="1"/>
    <xf numFmtId="0" fontId="0" fillId="0" borderId="37" xfId="0" applyBorder="1"/>
    <xf numFmtId="0" fontId="0" fillId="0" borderId="41" xfId="2" applyNumberFormat="1" applyFont="1" applyBorder="1"/>
    <xf numFmtId="164" fontId="0" fillId="0" borderId="43" xfId="1" applyNumberFormat="1" applyFont="1" applyBorder="1"/>
    <xf numFmtId="164" fontId="0" fillId="0" borderId="45" xfId="1" applyNumberFormat="1" applyFont="1" applyBorder="1"/>
    <xf numFmtId="164" fontId="0" fillId="0" borderId="46" xfId="1" applyNumberFormat="1" applyFont="1" applyBorder="1"/>
    <xf numFmtId="164" fontId="0" fillId="0" borderId="47" xfId="1" applyNumberFormat="1" applyFont="1" applyBorder="1"/>
    <xf numFmtId="165" fontId="0" fillId="0" borderId="48" xfId="2" applyNumberFormat="1" applyFont="1" applyBorder="1"/>
    <xf numFmtId="0" fontId="0" fillId="0" borderId="47" xfId="2" applyNumberFormat="1" applyFont="1" applyBorder="1"/>
    <xf numFmtId="165" fontId="0" fillId="0" borderId="46" xfId="2" applyNumberFormat="1" applyFont="1" applyBorder="1"/>
    <xf numFmtId="0" fontId="0" fillId="0" borderId="49" xfId="2" applyNumberFormat="1" applyFont="1" applyBorder="1"/>
    <xf numFmtId="0" fontId="0" fillId="0" borderId="18" xfId="0" applyFont="1" applyBorder="1" applyAlignment="1">
      <alignment horizontal="center"/>
    </xf>
    <xf numFmtId="0" fontId="0" fillId="0" borderId="19" xfId="0" applyFont="1" applyBorder="1" applyAlignment="1">
      <alignment horizontal="center"/>
    </xf>
    <xf numFmtId="0" fontId="0" fillId="0" borderId="31" xfId="0" applyBorder="1"/>
    <xf numFmtId="0" fontId="0" fillId="0" borderId="36" xfId="0" applyFont="1" applyBorder="1" applyAlignment="1">
      <alignment horizontal="center"/>
    </xf>
    <xf numFmtId="0" fontId="1" fillId="2" borderId="50" xfId="0" applyFont="1" applyFill="1" applyBorder="1" applyAlignment="1">
      <alignment horizontal="center" vertical="center"/>
    </xf>
    <xf numFmtId="164" fontId="0" fillId="0" borderId="48" xfId="1" applyNumberFormat="1" applyFont="1" applyBorder="1"/>
    <xf numFmtId="165" fontId="0" fillId="0" borderId="47" xfId="2" applyNumberFormat="1" applyFont="1" applyBorder="1"/>
    <xf numFmtId="10" fontId="14" fillId="0" borderId="17" xfId="2" applyNumberFormat="1" applyFont="1" applyBorder="1"/>
    <xf numFmtId="0" fontId="0" fillId="3" borderId="0" xfId="0" applyFill="1" applyAlignment="1">
      <alignment horizontal="right"/>
    </xf>
    <xf numFmtId="0" fontId="0" fillId="3" borderId="0" xfId="0" applyFill="1"/>
    <xf numFmtId="164" fontId="0" fillId="3" borderId="44" xfId="1" applyNumberFormat="1" applyFont="1" applyFill="1" applyBorder="1"/>
    <xf numFmtId="164" fontId="0" fillId="3" borderId="17" xfId="1" applyNumberFormat="1" applyFont="1" applyFill="1" applyBorder="1"/>
    <xf numFmtId="164" fontId="0" fillId="3" borderId="0" xfId="1" applyNumberFormat="1" applyFont="1" applyFill="1" applyBorder="1"/>
    <xf numFmtId="165" fontId="0" fillId="3" borderId="16" xfId="2" applyNumberFormat="1" applyFont="1" applyFill="1" applyBorder="1"/>
    <xf numFmtId="0" fontId="0" fillId="3" borderId="0" xfId="2" applyNumberFormat="1" applyFont="1" applyFill="1" applyBorder="1"/>
    <xf numFmtId="165" fontId="0" fillId="3" borderId="22" xfId="2" applyNumberFormat="1" applyFont="1" applyFill="1" applyBorder="1"/>
    <xf numFmtId="0" fontId="0" fillId="3" borderId="41" xfId="2" applyNumberFormat="1" applyFont="1" applyFill="1" applyBorder="1"/>
    <xf numFmtId="164" fontId="0" fillId="3" borderId="16" xfId="1" applyNumberFormat="1" applyFont="1" applyFill="1" applyBorder="1"/>
    <xf numFmtId="0" fontId="0" fillId="3" borderId="22" xfId="2" applyNumberFormat="1" applyFont="1" applyFill="1" applyBorder="1"/>
    <xf numFmtId="0" fontId="0" fillId="3" borderId="51" xfId="2" applyNumberFormat="1" applyFont="1" applyFill="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E62D8-F809-4BED-8B78-16934CA8BA78}">
  <dimension ref="A1:R106"/>
  <sheetViews>
    <sheetView tabSelected="1" zoomScale="90" zoomScaleNormal="90" workbookViewId="0">
      <pane xSplit="2" ySplit="7" topLeftCell="C16" activePane="bottomRight" state="frozen"/>
      <selection pane="topRight" activeCell="C1" sqref="C1"/>
      <selection pane="bottomLeft" activeCell="A8" sqref="A8"/>
      <selection pane="bottomRight" activeCell="I13" sqref="I13"/>
    </sheetView>
  </sheetViews>
  <sheetFormatPr defaultRowHeight="14.4" x14ac:dyDescent="0.3"/>
  <cols>
    <col min="1" max="1" width="8" bestFit="1" customWidth="1" collapsed="1"/>
    <col min="2" max="2" width="15.5546875" bestFit="1" customWidth="1" collapsed="1"/>
    <col min="3" max="4" width="12.5546875" bestFit="1" customWidth="1" collapsed="1"/>
    <col min="5" max="5" width="11.109375" bestFit="1" customWidth="1"/>
    <col min="7" max="8" width="5" bestFit="1" customWidth="1"/>
    <col min="9" max="9" width="7.88671875" bestFit="1" customWidth="1"/>
    <col min="10" max="10" width="7.44140625" bestFit="1" customWidth="1"/>
    <col min="14" max="14" width="5" bestFit="1" customWidth="1"/>
    <col min="15" max="15" width="9.88671875" bestFit="1" customWidth="1"/>
    <col min="16" max="16" width="19.88671875" bestFit="1" customWidth="1"/>
  </cols>
  <sheetData>
    <row r="1" spans="1:18" ht="18" x14ac:dyDescent="0.35">
      <c r="A1" s="38" t="s">
        <v>0</v>
      </c>
      <c r="B1" s="34"/>
      <c r="C1" s="34"/>
      <c r="D1" s="34"/>
    </row>
    <row r="2" spans="1:18" ht="17.399999999999999" x14ac:dyDescent="0.35">
      <c r="A2" s="39" t="s">
        <v>110</v>
      </c>
      <c r="B2" s="40"/>
      <c r="C2" s="40"/>
      <c r="D2" s="40"/>
    </row>
    <row r="3" spans="1:18" x14ac:dyDescent="0.3">
      <c r="A3" s="34" t="s">
        <v>1</v>
      </c>
      <c r="B3" s="34"/>
      <c r="C3" s="34"/>
      <c r="D3" s="34"/>
    </row>
    <row r="4" spans="1:18" x14ac:dyDescent="0.3">
      <c r="A4" t="s">
        <v>2</v>
      </c>
      <c r="C4" s="41" t="s">
        <v>111</v>
      </c>
      <c r="D4" s="42"/>
      <c r="E4" s="42"/>
      <c r="F4" s="42"/>
      <c r="G4" s="41" t="s">
        <v>112</v>
      </c>
      <c r="H4" s="42"/>
      <c r="I4" s="42"/>
      <c r="J4" s="43"/>
      <c r="K4" s="84" t="s">
        <v>229</v>
      </c>
      <c r="L4" s="84" t="s">
        <v>230</v>
      </c>
      <c r="M4" s="99" t="s">
        <v>232</v>
      </c>
      <c r="N4" s="21"/>
    </row>
    <row r="5" spans="1:18" x14ac:dyDescent="0.3">
      <c r="C5" s="9"/>
      <c r="D5" s="10"/>
      <c r="E5" s="44" t="s">
        <v>113</v>
      </c>
      <c r="F5" s="44"/>
      <c r="G5" s="18"/>
      <c r="H5" s="56"/>
      <c r="I5" s="45" t="s">
        <v>113</v>
      </c>
      <c r="J5" s="82"/>
      <c r="K5" s="85"/>
      <c r="L5" s="85"/>
      <c r="M5" s="100"/>
      <c r="N5" s="91" t="s">
        <v>227</v>
      </c>
    </row>
    <row r="6" spans="1:18" x14ac:dyDescent="0.3">
      <c r="A6" s="8" t="s">
        <v>3</v>
      </c>
      <c r="B6" s="8" t="s">
        <v>4</v>
      </c>
      <c r="C6" s="4" t="s">
        <v>5</v>
      </c>
      <c r="D6" s="4" t="s">
        <v>6</v>
      </c>
      <c r="E6" s="4" t="s">
        <v>114</v>
      </c>
      <c r="F6" s="11" t="s">
        <v>115</v>
      </c>
      <c r="G6" s="83" t="s">
        <v>5</v>
      </c>
      <c r="H6" s="8" t="s">
        <v>6</v>
      </c>
      <c r="I6" s="4" t="s">
        <v>114</v>
      </c>
      <c r="J6" s="74" t="s">
        <v>115</v>
      </c>
      <c r="K6" s="13">
        <v>2011</v>
      </c>
      <c r="L6" s="55" t="s">
        <v>231</v>
      </c>
      <c r="M6" s="56"/>
      <c r="N6" s="19"/>
    </row>
    <row r="7" spans="1:18" x14ac:dyDescent="0.3">
      <c r="A7" t="s">
        <v>7</v>
      </c>
      <c r="B7" t="s">
        <v>8</v>
      </c>
      <c r="C7" s="26">
        <v>3590196</v>
      </c>
      <c r="D7" s="52">
        <v>3950184</v>
      </c>
      <c r="E7" s="52">
        <f>+D7-C7</f>
        <v>359988</v>
      </c>
      <c r="F7" s="96">
        <f>((D7/C7)^0.1)-1</f>
        <v>9.6013362012667969E-3</v>
      </c>
      <c r="G7" s="18"/>
      <c r="H7" s="56"/>
      <c r="I7" s="56"/>
      <c r="J7" s="19"/>
      <c r="K7" s="92">
        <f>+C7/C$7</f>
        <v>1</v>
      </c>
      <c r="L7" s="93">
        <f>+E7/E$7</f>
        <v>1</v>
      </c>
      <c r="M7" s="56"/>
      <c r="N7" s="19"/>
      <c r="R7" t="s">
        <v>243</v>
      </c>
    </row>
    <row r="8" spans="1:18" x14ac:dyDescent="0.3">
      <c r="C8" s="28"/>
      <c r="D8" s="53"/>
      <c r="E8" s="53"/>
      <c r="F8" s="62"/>
      <c r="G8" s="18"/>
      <c r="H8" s="56"/>
      <c r="I8" s="56"/>
      <c r="J8" s="56"/>
      <c r="K8" s="56"/>
      <c r="L8" s="56"/>
      <c r="M8" s="56"/>
      <c r="N8" s="56"/>
    </row>
    <row r="9" spans="1:18" x14ac:dyDescent="0.3">
      <c r="A9" t="s">
        <v>37</v>
      </c>
      <c r="B9" t="s">
        <v>149</v>
      </c>
      <c r="C9" s="28">
        <v>160834</v>
      </c>
      <c r="D9" s="53">
        <v>224411</v>
      </c>
      <c r="E9" s="53">
        <f>+D9-C9</f>
        <v>63577</v>
      </c>
      <c r="F9" s="95">
        <f>((D9/C9)^0.1)-1</f>
        <v>3.3871652791224838E-2</v>
      </c>
      <c r="G9" s="18">
        <v>4</v>
      </c>
      <c r="H9" s="53">
        <v>4</v>
      </c>
      <c r="I9" s="53">
        <v>2</v>
      </c>
      <c r="J9" s="29">
        <v>3</v>
      </c>
      <c r="K9" s="86">
        <f>+C9/C$7</f>
        <v>4.4798111300887192E-2</v>
      </c>
      <c r="L9" s="57">
        <f>+E9/E$7</f>
        <v>0.17660866473326889</v>
      </c>
      <c r="M9" s="87">
        <f>+L9-K9</f>
        <v>0.13181055343238168</v>
      </c>
      <c r="N9" s="19">
        <v>1</v>
      </c>
      <c r="O9" t="s">
        <v>221</v>
      </c>
      <c r="P9" t="s">
        <v>242</v>
      </c>
      <c r="R9">
        <v>23</v>
      </c>
    </row>
    <row r="10" spans="1:18" x14ac:dyDescent="0.3">
      <c r="A10" t="s">
        <v>40</v>
      </c>
      <c r="B10" t="s">
        <v>152</v>
      </c>
      <c r="C10" s="28">
        <v>70776</v>
      </c>
      <c r="D10" s="53">
        <v>105009</v>
      </c>
      <c r="E10" s="53">
        <f>+D10-C10</f>
        <v>34233</v>
      </c>
      <c r="F10" s="95">
        <f>((D10/C10)^0.1)-1</f>
        <v>4.0241200747604955E-2</v>
      </c>
      <c r="G10" s="18">
        <v>11</v>
      </c>
      <c r="H10" s="53">
        <v>9</v>
      </c>
      <c r="I10" s="53">
        <v>4</v>
      </c>
      <c r="J10" s="29">
        <v>2</v>
      </c>
      <c r="K10" s="86">
        <f>+C10/C$7</f>
        <v>1.9713686940768693E-2</v>
      </c>
      <c r="L10" s="57">
        <f>+E10/E$7</f>
        <v>9.509483649454982E-2</v>
      </c>
      <c r="M10" s="87">
        <f>+L10-K10</f>
        <v>7.5381149553781127E-2</v>
      </c>
      <c r="N10" s="19">
        <v>2</v>
      </c>
      <c r="O10" t="s">
        <v>221</v>
      </c>
      <c r="P10" t="s">
        <v>242</v>
      </c>
      <c r="R10">
        <v>23</v>
      </c>
    </row>
    <row r="11" spans="1:18" x14ac:dyDescent="0.3">
      <c r="A11" t="s">
        <v>28</v>
      </c>
      <c r="B11" t="s">
        <v>140</v>
      </c>
      <c r="C11" s="28">
        <v>130784</v>
      </c>
      <c r="D11" s="53">
        <v>166861</v>
      </c>
      <c r="E11" s="53">
        <f>+D11-C11</f>
        <v>36077</v>
      </c>
      <c r="F11" s="95">
        <f>((D11/C11)^0.1)-1</f>
        <v>2.4660565680062252E-2</v>
      </c>
      <c r="G11" s="18">
        <v>6</v>
      </c>
      <c r="H11" s="53">
        <v>5</v>
      </c>
      <c r="I11" s="53">
        <v>3</v>
      </c>
      <c r="J11" s="29">
        <v>6</v>
      </c>
      <c r="K11" s="86">
        <f>+C11/C$7</f>
        <v>3.6428094733546579E-2</v>
      </c>
      <c r="L11" s="57">
        <f>+E11/E$7</f>
        <v>0.10021722946320433</v>
      </c>
      <c r="M11" s="87">
        <f>+L11-K11</f>
        <v>6.3789134729657748E-2</v>
      </c>
      <c r="N11" s="19">
        <v>3</v>
      </c>
      <c r="O11" t="s">
        <v>221</v>
      </c>
      <c r="P11" t="s">
        <v>242</v>
      </c>
      <c r="R11">
        <v>23</v>
      </c>
    </row>
    <row r="12" spans="1:18" x14ac:dyDescent="0.3">
      <c r="A12" t="s">
        <v>14</v>
      </c>
      <c r="B12" t="s">
        <v>126</v>
      </c>
      <c r="C12" s="28">
        <v>31389</v>
      </c>
      <c r="D12" s="53">
        <v>51385</v>
      </c>
      <c r="E12" s="53">
        <f>+D12-C12</f>
        <v>19996</v>
      </c>
      <c r="F12" s="95">
        <f>((D12/C12)^0.1)-1</f>
        <v>5.0523780960906484E-2</v>
      </c>
      <c r="G12" s="18">
        <v>25</v>
      </c>
      <c r="H12" s="53">
        <v>19</v>
      </c>
      <c r="I12" s="53">
        <v>7</v>
      </c>
      <c r="J12" s="29">
        <v>1</v>
      </c>
      <c r="K12" s="86">
        <f>+C12/C$7</f>
        <v>8.7429767065642094E-3</v>
      </c>
      <c r="L12" s="57">
        <f>+E12/E$7</f>
        <v>5.5546295987644032E-2</v>
      </c>
      <c r="M12" s="87">
        <f>+L12-K12</f>
        <v>4.6803319281079822E-2</v>
      </c>
      <c r="N12" s="19">
        <v>4</v>
      </c>
      <c r="O12" t="s">
        <v>221</v>
      </c>
      <c r="P12" t="s">
        <v>242</v>
      </c>
      <c r="R12">
        <v>23</v>
      </c>
    </row>
    <row r="13" spans="1:18" x14ac:dyDescent="0.3">
      <c r="A13" t="s">
        <v>49</v>
      </c>
      <c r="B13" t="s">
        <v>161</v>
      </c>
      <c r="C13" s="28">
        <v>61341</v>
      </c>
      <c r="D13" s="53">
        <v>83232</v>
      </c>
      <c r="E13" s="53">
        <f>+D13-C13</f>
        <v>21891</v>
      </c>
      <c r="F13" s="95">
        <f>((D13/C13)^0.1)-1</f>
        <v>3.0988801110866993E-2</v>
      </c>
      <c r="G13" s="18">
        <v>13</v>
      </c>
      <c r="H13" s="53">
        <v>11</v>
      </c>
      <c r="I13" s="53">
        <v>6</v>
      </c>
      <c r="J13" s="29">
        <v>4</v>
      </c>
      <c r="K13" s="86">
        <f>+C13/C$7</f>
        <v>1.7085696714051267E-2</v>
      </c>
      <c r="L13" s="57">
        <f>+E13/E$7</f>
        <v>6.0810360345344844E-2</v>
      </c>
      <c r="M13" s="87">
        <f>+L13-K13</f>
        <v>4.3724663631293577E-2</v>
      </c>
      <c r="N13" s="19">
        <v>5</v>
      </c>
      <c r="O13" t="s">
        <v>221</v>
      </c>
      <c r="P13" t="s">
        <v>242</v>
      </c>
      <c r="R13">
        <v>23</v>
      </c>
    </row>
    <row r="14" spans="1:18" x14ac:dyDescent="0.3">
      <c r="A14" t="s">
        <v>18</v>
      </c>
      <c r="B14" t="s">
        <v>130</v>
      </c>
      <c r="C14" s="28">
        <v>59735</v>
      </c>
      <c r="D14" s="53">
        <v>70716</v>
      </c>
      <c r="E14" s="53">
        <f>+D14-C14</f>
        <v>10981</v>
      </c>
      <c r="F14" s="95">
        <f>((D14/C14)^0.1)-1</f>
        <v>1.7018567712440147E-2</v>
      </c>
      <c r="G14" s="18">
        <v>14</v>
      </c>
      <c r="H14" s="53">
        <v>13</v>
      </c>
      <c r="I14" s="53">
        <v>9</v>
      </c>
      <c r="J14" s="29">
        <v>9</v>
      </c>
      <c r="K14" s="86">
        <f>+C14/C$7</f>
        <v>1.6638367376042979E-2</v>
      </c>
      <c r="L14" s="57">
        <f>+E14/E$7</f>
        <v>3.0503794570930141E-2</v>
      </c>
      <c r="M14" s="87">
        <f>+L14-K14</f>
        <v>1.3865427194887162E-2</v>
      </c>
      <c r="N14" s="19">
        <v>6</v>
      </c>
      <c r="O14" t="s">
        <v>221</v>
      </c>
      <c r="P14" t="s">
        <v>242</v>
      </c>
      <c r="R14">
        <v>23</v>
      </c>
    </row>
    <row r="15" spans="1:18" x14ac:dyDescent="0.3">
      <c r="A15" t="s">
        <v>38</v>
      </c>
      <c r="B15" t="s">
        <v>150</v>
      </c>
      <c r="C15" s="28">
        <v>29618</v>
      </c>
      <c r="D15" s="53">
        <v>37366</v>
      </c>
      <c r="E15" s="53">
        <f>+D15-C15</f>
        <v>7748</v>
      </c>
      <c r="F15" s="95">
        <f>((D15/C15)^0.1)-1</f>
        <v>2.3509994959269864E-2</v>
      </c>
      <c r="G15" s="18">
        <v>26</v>
      </c>
      <c r="H15" s="53">
        <v>24</v>
      </c>
      <c r="I15" s="53">
        <v>10</v>
      </c>
      <c r="J15" s="29">
        <v>8</v>
      </c>
      <c r="K15" s="86">
        <f>+C15/C$7</f>
        <v>8.2496888749249344E-3</v>
      </c>
      <c r="L15" s="57">
        <f>+E15/E$7</f>
        <v>2.1522939653544008E-2</v>
      </c>
      <c r="M15" s="87">
        <f>+L15-K15</f>
        <v>1.3273250778619074E-2</v>
      </c>
      <c r="N15" s="19">
        <v>7</v>
      </c>
      <c r="O15" t="s">
        <v>221</v>
      </c>
      <c r="P15" t="s">
        <v>242</v>
      </c>
      <c r="R15">
        <v>23</v>
      </c>
    </row>
    <row r="16" spans="1:18" x14ac:dyDescent="0.3">
      <c r="A16" t="s">
        <v>52</v>
      </c>
      <c r="B16" t="s">
        <v>164</v>
      </c>
      <c r="C16" s="28">
        <v>18347</v>
      </c>
      <c r="D16" s="53">
        <v>23548</v>
      </c>
      <c r="E16" s="53">
        <f>+D16-C16</f>
        <v>5201</v>
      </c>
      <c r="F16" s="95">
        <f>((D16/C16)^0.1)-1</f>
        <v>2.5271526874199646E-2</v>
      </c>
      <c r="G16" s="18">
        <v>43</v>
      </c>
      <c r="H16" s="53">
        <v>33</v>
      </c>
      <c r="I16" s="53">
        <v>13</v>
      </c>
      <c r="J16" s="29">
        <v>5</v>
      </c>
      <c r="K16" s="86">
        <f>+C16/C$7</f>
        <v>5.110305955440873E-3</v>
      </c>
      <c r="L16" s="57">
        <f>+E16/E$7</f>
        <v>1.44477038123493E-2</v>
      </c>
      <c r="M16" s="87">
        <f>+L16-K16</f>
        <v>9.3373978569084269E-3</v>
      </c>
      <c r="N16" s="19">
        <v>8</v>
      </c>
      <c r="O16" t="s">
        <v>221</v>
      </c>
      <c r="P16" t="s">
        <v>242</v>
      </c>
      <c r="R16">
        <v>23</v>
      </c>
    </row>
    <row r="17" spans="1:18" x14ac:dyDescent="0.3">
      <c r="A17" t="s">
        <v>87</v>
      </c>
      <c r="B17" t="s">
        <v>199</v>
      </c>
      <c r="C17" s="28">
        <v>101675</v>
      </c>
      <c r="D17" s="53">
        <v>115153</v>
      </c>
      <c r="E17" s="53">
        <f>+D17-C17</f>
        <v>13478</v>
      </c>
      <c r="F17" s="95">
        <f>((D17/C17)^0.1)-1</f>
        <v>1.2525821825449812E-2</v>
      </c>
      <c r="G17" s="18">
        <v>8</v>
      </c>
      <c r="H17" s="53">
        <v>8</v>
      </c>
      <c r="I17" s="53">
        <v>8</v>
      </c>
      <c r="J17" s="29">
        <v>14</v>
      </c>
      <c r="K17" s="86">
        <f>+C17/C$7</f>
        <v>2.8320180848065118E-2</v>
      </c>
      <c r="L17" s="57">
        <f>+E17/E$7</f>
        <v>3.7440136893452006E-2</v>
      </c>
      <c r="M17" s="87">
        <f>+L17-K17</f>
        <v>9.1199560453868872E-3</v>
      </c>
      <c r="N17" s="19">
        <v>9</v>
      </c>
      <c r="O17" t="s">
        <v>221</v>
      </c>
      <c r="P17" t="s">
        <v>242</v>
      </c>
      <c r="R17">
        <v>23</v>
      </c>
    </row>
    <row r="18" spans="1:18" x14ac:dyDescent="0.3">
      <c r="A18" t="s">
        <v>44</v>
      </c>
      <c r="B18" t="s">
        <v>156</v>
      </c>
      <c r="C18" s="28">
        <v>23654</v>
      </c>
      <c r="D18" s="53">
        <v>27533</v>
      </c>
      <c r="E18" s="53">
        <f>+D18-C18</f>
        <v>3879</v>
      </c>
      <c r="F18" s="95">
        <f>((D18/C18)^0.1)-1</f>
        <v>1.5301187715761166E-2</v>
      </c>
      <c r="G18" s="18">
        <v>28</v>
      </c>
      <c r="H18" s="53">
        <v>28</v>
      </c>
      <c r="I18" s="53">
        <v>16</v>
      </c>
      <c r="J18" s="29">
        <v>12</v>
      </c>
      <c r="K18" s="86">
        <f>+C18/C$7</f>
        <v>6.5884982324084813E-3</v>
      </c>
      <c r="L18" s="57">
        <f>+E18/E$7</f>
        <v>1.0775359178639287E-2</v>
      </c>
      <c r="M18" s="87">
        <f>+L18-K18</f>
        <v>4.1868609462308061E-3</v>
      </c>
      <c r="N18" s="19">
        <v>10</v>
      </c>
      <c r="O18" t="s">
        <v>221</v>
      </c>
      <c r="P18" t="s">
        <v>242</v>
      </c>
      <c r="R18">
        <v>23</v>
      </c>
    </row>
    <row r="19" spans="1:18" x14ac:dyDescent="0.3">
      <c r="A19" t="s">
        <v>34</v>
      </c>
      <c r="B19" t="s">
        <v>146</v>
      </c>
      <c r="C19" s="28">
        <v>21331</v>
      </c>
      <c r="D19" s="53">
        <v>24956</v>
      </c>
      <c r="E19" s="53">
        <f>+D19-C19</f>
        <v>3625</v>
      </c>
      <c r="F19" s="95">
        <f>((D19/C19)^0.1)-1</f>
        <v>1.5819103993887307E-2</v>
      </c>
      <c r="G19" s="18">
        <v>35</v>
      </c>
      <c r="H19" s="53">
        <v>30</v>
      </c>
      <c r="I19" s="53">
        <v>17</v>
      </c>
      <c r="J19" s="29">
        <v>11</v>
      </c>
      <c r="K19" s="86">
        <f>+C19/C$7</f>
        <v>5.9414583493491721E-3</v>
      </c>
      <c r="L19" s="57">
        <f>+E19/E$7</f>
        <v>1.0069780103781237E-2</v>
      </c>
      <c r="M19" s="87">
        <f>+L19-K19</f>
        <v>4.1283217544320653E-3</v>
      </c>
      <c r="N19" s="19">
        <v>11</v>
      </c>
      <c r="O19" t="s">
        <v>221</v>
      </c>
      <c r="P19" t="s">
        <v>242</v>
      </c>
      <c r="R19">
        <v>23</v>
      </c>
    </row>
    <row r="20" spans="1:18" x14ac:dyDescent="0.3">
      <c r="A20" t="s">
        <v>24</v>
      </c>
      <c r="B20" t="s">
        <v>136</v>
      </c>
      <c r="C20" s="28">
        <v>15097</v>
      </c>
      <c r="D20" s="53">
        <v>17822</v>
      </c>
      <c r="E20" s="53">
        <f>+D20-C20</f>
        <v>2725</v>
      </c>
      <c r="F20" s="95">
        <f>((D20/C20)^0.1)-1</f>
        <v>1.6732201189863405E-2</v>
      </c>
      <c r="G20" s="18">
        <v>53</v>
      </c>
      <c r="H20" s="53">
        <v>45</v>
      </c>
      <c r="I20" s="53">
        <v>22</v>
      </c>
      <c r="J20" s="29">
        <v>10</v>
      </c>
      <c r="K20" s="86">
        <f>+C20/C$7</f>
        <v>4.2050628990729193E-3</v>
      </c>
      <c r="L20" s="57">
        <f>+E20/E$7</f>
        <v>7.5696967676700333E-3</v>
      </c>
      <c r="M20" s="87">
        <f>+L20-K20</f>
        <v>3.3646338685971141E-3</v>
      </c>
      <c r="N20" s="19">
        <v>12</v>
      </c>
      <c r="O20" t="s">
        <v>221</v>
      </c>
      <c r="P20" t="s">
        <v>242</v>
      </c>
      <c r="R20">
        <v>23</v>
      </c>
    </row>
    <row r="21" spans="1:18" x14ac:dyDescent="0.3">
      <c r="A21" t="s">
        <v>88</v>
      </c>
      <c r="B21" t="s">
        <v>200</v>
      </c>
      <c r="C21" s="28">
        <v>5933</v>
      </c>
      <c r="D21" s="53">
        <v>7522</v>
      </c>
      <c r="E21" s="53">
        <f>+D21-C21</f>
        <v>1589</v>
      </c>
      <c r="F21" s="95">
        <f>((D21/C21)^0.1)-1</f>
        <v>2.4014009091510635E-2</v>
      </c>
      <c r="G21" s="18">
        <v>80</v>
      </c>
      <c r="H21" s="53">
        <v>76</v>
      </c>
      <c r="I21" s="53">
        <v>30</v>
      </c>
      <c r="J21" s="29">
        <v>7</v>
      </c>
      <c r="K21" s="86">
        <f>+C21/C$7</f>
        <v>1.652556016440328E-3</v>
      </c>
      <c r="L21" s="57">
        <f>+E21/E$7</f>
        <v>4.4140360234230028E-3</v>
      </c>
      <c r="M21" s="87">
        <f>+L21-K21</f>
        <v>2.761480006982675E-3</v>
      </c>
      <c r="N21" s="19">
        <v>13</v>
      </c>
      <c r="O21" t="s">
        <v>221</v>
      </c>
      <c r="P21" t="s">
        <v>242</v>
      </c>
      <c r="R21">
        <v>23</v>
      </c>
    </row>
    <row r="22" spans="1:18" x14ac:dyDescent="0.3">
      <c r="A22" t="s">
        <v>10</v>
      </c>
      <c r="B22" t="s">
        <v>122</v>
      </c>
      <c r="C22" s="28">
        <v>224934</v>
      </c>
      <c r="D22" s="53">
        <v>248466</v>
      </c>
      <c r="E22" s="53">
        <f>+D22-C22</f>
        <v>23532</v>
      </c>
      <c r="F22" s="95">
        <f>((D22/C22)^0.1)-1</f>
        <v>9.999563768788633E-3</v>
      </c>
      <c r="G22" s="18">
        <v>3</v>
      </c>
      <c r="H22" s="53">
        <v>2</v>
      </c>
      <c r="I22" s="53">
        <v>5</v>
      </c>
      <c r="J22" s="29">
        <v>22</v>
      </c>
      <c r="K22" s="86">
        <f>+C22/C$7</f>
        <v>6.2652289735713587E-2</v>
      </c>
      <c r="L22" s="57">
        <f>+E22/E$7</f>
        <v>6.5368845628187608E-2</v>
      </c>
      <c r="M22" s="87">
        <f>+L22-K22</f>
        <v>2.7165558924740207E-3</v>
      </c>
      <c r="N22" s="19">
        <v>14</v>
      </c>
      <c r="O22" t="s">
        <v>221</v>
      </c>
      <c r="P22" t="s">
        <v>242</v>
      </c>
      <c r="R22">
        <v>23</v>
      </c>
    </row>
    <row r="23" spans="1:18" x14ac:dyDescent="0.3">
      <c r="A23" t="s">
        <v>25</v>
      </c>
      <c r="B23" t="s">
        <v>137</v>
      </c>
      <c r="C23" s="28">
        <v>24360</v>
      </c>
      <c r="D23" s="53">
        <v>27597</v>
      </c>
      <c r="E23" s="53">
        <f>+D23-C23</f>
        <v>3237</v>
      </c>
      <c r="F23" s="95">
        <f>((D23/C23)^0.1)-1</f>
        <v>1.2554618592133693E-2</v>
      </c>
      <c r="G23" s="18">
        <v>27</v>
      </c>
      <c r="H23" s="53">
        <v>27</v>
      </c>
      <c r="I23" s="53">
        <v>18</v>
      </c>
      <c r="J23" s="29">
        <v>13</v>
      </c>
      <c r="K23" s="86">
        <f>+C23/C$7</f>
        <v>6.7851448778841047E-3</v>
      </c>
      <c r="L23" s="57">
        <f>+E23/E$7</f>
        <v>8.9919663988799626E-3</v>
      </c>
      <c r="M23" s="87">
        <f>+L23-K23</f>
        <v>2.2068215209958579E-3</v>
      </c>
      <c r="N23" s="19">
        <v>15</v>
      </c>
      <c r="O23" t="s">
        <v>221</v>
      </c>
      <c r="P23" t="s">
        <v>242</v>
      </c>
      <c r="R23">
        <v>23</v>
      </c>
    </row>
    <row r="24" spans="1:18" x14ac:dyDescent="0.3">
      <c r="A24" t="s">
        <v>95</v>
      </c>
      <c r="B24" t="s">
        <v>207</v>
      </c>
      <c r="C24" s="28">
        <v>22704</v>
      </c>
      <c r="D24" s="53">
        <v>25447</v>
      </c>
      <c r="E24" s="53">
        <f>+D24-C24</f>
        <v>2743</v>
      </c>
      <c r="F24" s="95">
        <f>((D24/C24)^0.1)-1</f>
        <v>1.1470966440198627E-2</v>
      </c>
      <c r="G24" s="18">
        <v>30</v>
      </c>
      <c r="H24" s="53">
        <v>29</v>
      </c>
      <c r="I24" s="53">
        <v>21</v>
      </c>
      <c r="J24" s="29">
        <v>17</v>
      </c>
      <c r="K24" s="86">
        <f>+C24/C$7</f>
        <v>6.3238887236240025E-3</v>
      </c>
      <c r="L24" s="57">
        <f>+E24/E$7</f>
        <v>7.6196984343922577E-3</v>
      </c>
      <c r="M24" s="87">
        <f>+L24-K24</f>
        <v>1.2958097107682552E-3</v>
      </c>
      <c r="N24" s="19">
        <v>16</v>
      </c>
      <c r="O24" t="s">
        <v>221</v>
      </c>
      <c r="P24" t="s">
        <v>242</v>
      </c>
      <c r="R24">
        <v>23</v>
      </c>
    </row>
    <row r="25" spans="1:18" x14ac:dyDescent="0.3">
      <c r="A25" t="s">
        <v>22</v>
      </c>
      <c r="B25" t="s">
        <v>134</v>
      </c>
      <c r="C25" s="28">
        <v>16254</v>
      </c>
      <c r="D25" s="53">
        <v>18318</v>
      </c>
      <c r="E25" s="53">
        <f>+D25-C25</f>
        <v>2064</v>
      </c>
      <c r="F25" s="95">
        <f>((D25/C25)^0.1)-1</f>
        <v>1.202625587069317E-2</v>
      </c>
      <c r="G25" s="18">
        <v>48</v>
      </c>
      <c r="H25" s="53">
        <v>43</v>
      </c>
      <c r="I25" s="53">
        <v>24</v>
      </c>
      <c r="J25" s="29">
        <v>16</v>
      </c>
      <c r="K25" s="86">
        <f>+C25/C$7</f>
        <v>4.5273294271399112E-3</v>
      </c>
      <c r="L25" s="57">
        <f>+E25/E$7</f>
        <v>5.7335244508150271E-3</v>
      </c>
      <c r="M25" s="87">
        <f>+L25-K25</f>
        <v>1.2061950236751159E-3</v>
      </c>
      <c r="N25" s="19">
        <v>17</v>
      </c>
      <c r="O25" t="s">
        <v>221</v>
      </c>
      <c r="P25" t="s">
        <v>242</v>
      </c>
      <c r="R25">
        <v>23</v>
      </c>
    </row>
    <row r="26" spans="1:18" x14ac:dyDescent="0.3">
      <c r="A26" t="s">
        <v>30</v>
      </c>
      <c r="B26" t="s">
        <v>142</v>
      </c>
      <c r="C26" s="28">
        <v>38265</v>
      </c>
      <c r="D26" s="53">
        <v>42403</v>
      </c>
      <c r="E26" s="53">
        <f>+D26-C26</f>
        <v>4138</v>
      </c>
      <c r="F26" s="95">
        <f>((D26/C26)^0.1)-1</f>
        <v>1.0321247809846668E-2</v>
      </c>
      <c r="G26" s="18">
        <v>21</v>
      </c>
      <c r="H26" s="53">
        <v>22</v>
      </c>
      <c r="I26" s="53">
        <v>15</v>
      </c>
      <c r="J26" s="29">
        <v>21</v>
      </c>
      <c r="K26" s="86">
        <f>+C26/C$7</f>
        <v>1.0658192477513763E-2</v>
      </c>
      <c r="L26" s="57">
        <f>+E26/E$7</f>
        <v>1.1494827605364624E-2</v>
      </c>
      <c r="M26" s="87">
        <f>+L26-K26</f>
        <v>8.3663512785086061E-4</v>
      </c>
      <c r="N26" s="19">
        <v>18</v>
      </c>
      <c r="O26" t="s">
        <v>221</v>
      </c>
      <c r="P26" t="s">
        <v>242</v>
      </c>
      <c r="R26">
        <v>23</v>
      </c>
    </row>
    <row r="27" spans="1:18" x14ac:dyDescent="0.3">
      <c r="A27" t="s">
        <v>100</v>
      </c>
      <c r="B27" t="s">
        <v>212</v>
      </c>
      <c r="C27" s="28">
        <v>15947</v>
      </c>
      <c r="D27" s="53">
        <v>17786</v>
      </c>
      <c r="E27" s="53">
        <f>+D27-C27</f>
        <v>1839</v>
      </c>
      <c r="F27" s="95">
        <f>((D27/C27)^0.1)-1</f>
        <v>1.097386667810385E-2</v>
      </c>
      <c r="G27" s="18">
        <v>51</v>
      </c>
      <c r="H27" s="53">
        <v>46</v>
      </c>
      <c r="I27" s="53">
        <v>27</v>
      </c>
      <c r="J27" s="29">
        <v>18</v>
      </c>
      <c r="K27" s="86">
        <f>+C27/C$7</f>
        <v>4.4418187753537692E-3</v>
      </c>
      <c r="L27" s="57">
        <f>+E27/E$7</f>
        <v>5.1085036167872258E-3</v>
      </c>
      <c r="M27" s="87">
        <f>+L27-K27</f>
        <v>6.6668484143345662E-4</v>
      </c>
      <c r="N27" s="19">
        <v>19</v>
      </c>
      <c r="O27" t="s">
        <v>221</v>
      </c>
      <c r="P27" t="s">
        <v>242</v>
      </c>
      <c r="R27">
        <v>23</v>
      </c>
    </row>
    <row r="28" spans="1:18" x14ac:dyDescent="0.3">
      <c r="A28" t="s">
        <v>16</v>
      </c>
      <c r="B28" t="s">
        <v>128</v>
      </c>
      <c r="C28" s="28">
        <v>7533</v>
      </c>
      <c r="D28" s="53">
        <v>8503</v>
      </c>
      <c r="E28" s="53">
        <f>+D28-C28</f>
        <v>970</v>
      </c>
      <c r="F28" s="95">
        <f>((D28/C28)^0.1)-1</f>
        <v>1.218622158015803E-2</v>
      </c>
      <c r="G28" s="18">
        <v>74</v>
      </c>
      <c r="H28" s="53">
        <v>70</v>
      </c>
      <c r="I28" s="53">
        <v>36</v>
      </c>
      <c r="J28" s="29">
        <v>15</v>
      </c>
      <c r="K28" s="86">
        <f>+C28/C$7</f>
        <v>2.0982141364983974E-3</v>
      </c>
      <c r="L28" s="57">
        <f>+E28/E$7</f>
        <v>2.6945342622531863E-3</v>
      </c>
      <c r="M28" s="87">
        <f>+L28-K28</f>
        <v>5.9632012575478897E-4</v>
      </c>
      <c r="N28" s="19">
        <v>20</v>
      </c>
      <c r="O28" t="s">
        <v>221</v>
      </c>
      <c r="P28" t="s">
        <v>242</v>
      </c>
      <c r="R28">
        <v>23</v>
      </c>
    </row>
    <row r="29" spans="1:18" x14ac:dyDescent="0.3">
      <c r="A29" t="s">
        <v>59</v>
      </c>
      <c r="B29" t="s">
        <v>171</v>
      </c>
      <c r="C29" s="28">
        <v>8848</v>
      </c>
      <c r="D29" s="53">
        <v>9835</v>
      </c>
      <c r="E29" s="53">
        <f>+D29-C29</f>
        <v>987</v>
      </c>
      <c r="F29" s="95">
        <f>((D29/C29)^0.1)-1</f>
        <v>1.0631720028628777E-2</v>
      </c>
      <c r="G29" s="18">
        <v>70</v>
      </c>
      <c r="H29" s="53">
        <v>64</v>
      </c>
      <c r="I29" s="53">
        <v>35</v>
      </c>
      <c r="J29" s="29">
        <v>19</v>
      </c>
      <c r="K29" s="86">
        <f>+C29/C$7</f>
        <v>2.4644894039211229E-3</v>
      </c>
      <c r="L29" s="57">
        <f>+E29/E$7</f>
        <v>2.7417580586019535E-3</v>
      </c>
      <c r="M29" s="87">
        <f>+L29-K29</f>
        <v>2.772686546808306E-4</v>
      </c>
      <c r="N29" s="19">
        <v>21</v>
      </c>
      <c r="O29" t="s">
        <v>221</v>
      </c>
      <c r="P29" t="s">
        <v>242</v>
      </c>
      <c r="R29">
        <v>23</v>
      </c>
    </row>
    <row r="30" spans="1:18" x14ac:dyDescent="0.3">
      <c r="A30" t="s">
        <v>80</v>
      </c>
      <c r="B30" t="s">
        <v>192</v>
      </c>
      <c r="C30" s="28">
        <v>9120</v>
      </c>
      <c r="D30" s="53">
        <v>10130</v>
      </c>
      <c r="E30" s="53">
        <f>+D30-C30</f>
        <v>1010</v>
      </c>
      <c r="F30" s="95">
        <f>((D30/C30)^0.1)-1</f>
        <v>1.0558503131694374E-2</v>
      </c>
      <c r="G30" s="18">
        <v>67</v>
      </c>
      <c r="H30" s="53">
        <v>63</v>
      </c>
      <c r="I30" s="53">
        <v>34</v>
      </c>
      <c r="J30" s="29">
        <v>20</v>
      </c>
      <c r="K30" s="86">
        <f>+C30/C$7</f>
        <v>2.5402512843309948E-3</v>
      </c>
      <c r="L30" s="57">
        <f>+E30/E$7</f>
        <v>2.8056490771914619E-3</v>
      </c>
      <c r="M30" s="87">
        <f>+L30-K30</f>
        <v>2.6539779286046707E-4</v>
      </c>
      <c r="N30" s="19">
        <v>22</v>
      </c>
      <c r="O30" t="s">
        <v>221</v>
      </c>
      <c r="P30" t="s">
        <v>242</v>
      </c>
      <c r="R30">
        <v>23</v>
      </c>
    </row>
    <row r="31" spans="1:18" x14ac:dyDescent="0.3">
      <c r="A31" t="s">
        <v>63</v>
      </c>
      <c r="B31" t="s">
        <v>175</v>
      </c>
      <c r="C31" s="28">
        <v>22162</v>
      </c>
      <c r="D31" s="53">
        <v>24449</v>
      </c>
      <c r="E31" s="53">
        <f>+D31-C31</f>
        <v>2287</v>
      </c>
      <c r="F31" s="95">
        <f>((D31/C31)^0.1)-1</f>
        <v>9.8694049643863746E-3</v>
      </c>
      <c r="G31" s="18">
        <v>32</v>
      </c>
      <c r="H31" s="53">
        <v>31</v>
      </c>
      <c r="I31" s="53">
        <v>23</v>
      </c>
      <c r="J31" s="29">
        <v>23</v>
      </c>
      <c r="K31" s="86">
        <f>+C31/C$7</f>
        <v>6.1729220354543321E-3</v>
      </c>
      <c r="L31" s="57">
        <f>+E31/E$7</f>
        <v>6.352989544095914E-3</v>
      </c>
      <c r="M31" s="97">
        <f>+L31-K31</f>
        <v>1.8006750864158188E-4</v>
      </c>
      <c r="N31" s="56">
        <v>23</v>
      </c>
      <c r="O31" t="s">
        <v>221</v>
      </c>
      <c r="P31" t="s">
        <v>242</v>
      </c>
      <c r="R31">
        <v>23</v>
      </c>
    </row>
    <row r="32" spans="1:18" x14ac:dyDescent="0.3">
      <c r="C32" s="28"/>
      <c r="D32" s="53"/>
      <c r="E32" s="53"/>
      <c r="F32" s="62"/>
      <c r="G32" s="18"/>
      <c r="H32" s="53"/>
      <c r="I32" s="53"/>
      <c r="J32" s="29"/>
      <c r="K32" s="86"/>
      <c r="L32" s="57"/>
      <c r="M32" s="87"/>
      <c r="N32" s="19"/>
    </row>
    <row r="33" spans="1:18" x14ac:dyDescent="0.3">
      <c r="A33" t="s">
        <v>9</v>
      </c>
      <c r="B33" t="s">
        <v>121</v>
      </c>
      <c r="C33" s="28">
        <v>18831</v>
      </c>
      <c r="D33" s="53">
        <v>20682</v>
      </c>
      <c r="E33" s="53">
        <f>+D33-C33</f>
        <v>1851</v>
      </c>
      <c r="F33" s="95">
        <f>((D33/C33)^0.1)-1</f>
        <v>9.4200226084339977E-3</v>
      </c>
      <c r="G33" s="18">
        <v>40</v>
      </c>
      <c r="H33" s="53">
        <v>38</v>
      </c>
      <c r="I33" s="53">
        <v>26</v>
      </c>
      <c r="J33" s="29">
        <v>24</v>
      </c>
      <c r="K33" s="86">
        <f>+C33/C$7</f>
        <v>5.2451175367584386E-3</v>
      </c>
      <c r="L33" s="57">
        <f>+E33/E$7</f>
        <v>5.141838061268709E-3</v>
      </c>
      <c r="M33" s="87">
        <f>+L33-K33</f>
        <v>-1.0327947548972958E-4</v>
      </c>
      <c r="N33" s="19">
        <v>24</v>
      </c>
      <c r="O33" t="s">
        <v>221</v>
      </c>
      <c r="P33" t="s">
        <v>233</v>
      </c>
      <c r="R33">
        <v>37</v>
      </c>
    </row>
    <row r="34" spans="1:18" x14ac:dyDescent="0.3">
      <c r="A34" t="s">
        <v>84</v>
      </c>
      <c r="B34" t="s">
        <v>196</v>
      </c>
      <c r="C34" s="28">
        <v>19124</v>
      </c>
      <c r="D34" s="53">
        <v>20998</v>
      </c>
      <c r="E34" s="53">
        <f>+D34-C34</f>
        <v>1874</v>
      </c>
      <c r="F34" s="95">
        <f>((D34/C34)^0.1)-1</f>
        <v>9.3921423652314484E-3</v>
      </c>
      <c r="G34" s="18">
        <v>38</v>
      </c>
      <c r="H34" s="53">
        <v>37</v>
      </c>
      <c r="I34" s="53">
        <v>25</v>
      </c>
      <c r="J34" s="29">
        <v>25</v>
      </c>
      <c r="K34" s="86">
        <f>+C34/C$7</f>
        <v>5.3267286799940725E-3</v>
      </c>
      <c r="L34" s="57">
        <f>+E34/E$7</f>
        <v>5.2057290798582173E-3</v>
      </c>
      <c r="M34" s="87">
        <f>+L34-K34</f>
        <v>-1.2099960013585518E-4</v>
      </c>
      <c r="N34" s="19">
        <v>25</v>
      </c>
      <c r="O34" t="s">
        <v>221</v>
      </c>
      <c r="P34" t="s">
        <v>233</v>
      </c>
      <c r="R34">
        <v>37</v>
      </c>
    </row>
    <row r="35" spans="1:18" x14ac:dyDescent="0.3">
      <c r="A35" t="s">
        <v>32</v>
      </c>
      <c r="B35" t="s">
        <v>144</v>
      </c>
      <c r="C35" s="28">
        <v>7376</v>
      </c>
      <c r="D35" s="53">
        <v>8047</v>
      </c>
      <c r="E35" s="53">
        <f>+D35-C35</f>
        <v>671</v>
      </c>
      <c r="F35" s="95">
        <f>((D35/C35)^0.1)-1</f>
        <v>8.7448008038757408E-3</v>
      </c>
      <c r="G35" s="18">
        <v>76</v>
      </c>
      <c r="H35" s="53">
        <v>74</v>
      </c>
      <c r="I35" s="53">
        <v>41</v>
      </c>
      <c r="J35" s="29">
        <v>28</v>
      </c>
      <c r="K35" s="86">
        <f>+C35/C$7</f>
        <v>2.0544839334676991E-3</v>
      </c>
      <c r="L35" s="57">
        <f>+E35/E$7</f>
        <v>1.8639510205895752E-3</v>
      </c>
      <c r="M35" s="87">
        <f>+L35-K35</f>
        <v>-1.9053291287812399E-4</v>
      </c>
      <c r="N35" s="19">
        <v>26</v>
      </c>
      <c r="O35" t="s">
        <v>221</v>
      </c>
      <c r="P35" t="s">
        <v>233</v>
      </c>
      <c r="R35">
        <v>37</v>
      </c>
    </row>
    <row r="36" spans="1:18" x14ac:dyDescent="0.3">
      <c r="A36" t="s">
        <v>68</v>
      </c>
      <c r="B36" t="s">
        <v>180</v>
      </c>
      <c r="C36" s="28">
        <v>7505</v>
      </c>
      <c r="D36" s="53">
        <v>8130</v>
      </c>
      <c r="E36" s="53">
        <f>+D36-C36</f>
        <v>625</v>
      </c>
      <c r="F36" s="95">
        <f>((D36/C36)^0.1)-1</f>
        <v>8.0312244914440001E-3</v>
      </c>
      <c r="G36" s="18">
        <v>75</v>
      </c>
      <c r="H36" s="53">
        <v>73</v>
      </c>
      <c r="I36" s="53">
        <v>42</v>
      </c>
      <c r="J36" s="29">
        <v>30</v>
      </c>
      <c r="K36" s="86">
        <f>+C36/C$7</f>
        <v>2.0904151193973813E-3</v>
      </c>
      <c r="L36" s="57">
        <f>+E36/E$7</f>
        <v>1.7361689834105582E-3</v>
      </c>
      <c r="M36" s="87">
        <f>+L36-K36</f>
        <v>-3.5424613598682305E-4</v>
      </c>
      <c r="N36" s="19">
        <v>27</v>
      </c>
      <c r="O36" t="s">
        <v>221</v>
      </c>
      <c r="P36" t="s">
        <v>233</v>
      </c>
      <c r="R36">
        <v>37</v>
      </c>
    </row>
    <row r="37" spans="1:18" x14ac:dyDescent="0.3">
      <c r="A37" t="s">
        <v>69</v>
      </c>
      <c r="B37" t="s">
        <v>181</v>
      </c>
      <c r="C37" s="28">
        <v>5435</v>
      </c>
      <c r="D37" s="53">
        <v>5851</v>
      </c>
      <c r="E37" s="53">
        <f>+D37-C37</f>
        <v>416</v>
      </c>
      <c r="F37" s="95">
        <f>((D37/C37)^0.1)-1</f>
        <v>7.4025711841354536E-3</v>
      </c>
      <c r="G37" s="18">
        <v>83</v>
      </c>
      <c r="H37" s="53">
        <v>82</v>
      </c>
      <c r="I37" s="53">
        <v>47</v>
      </c>
      <c r="J37" s="29">
        <v>32</v>
      </c>
      <c r="K37" s="86">
        <f>+C37/C$7</f>
        <v>1.5138449265722539E-3</v>
      </c>
      <c r="L37" s="57">
        <f>+E37/E$7</f>
        <v>1.1555940753580675E-3</v>
      </c>
      <c r="M37" s="87">
        <f>+L37-K37</f>
        <v>-3.5825085121418644E-4</v>
      </c>
      <c r="N37" s="19">
        <v>28</v>
      </c>
      <c r="O37" t="s">
        <v>221</v>
      </c>
      <c r="P37" t="s">
        <v>233</v>
      </c>
      <c r="R37">
        <v>37</v>
      </c>
    </row>
    <row r="38" spans="1:18" x14ac:dyDescent="0.3">
      <c r="A38" t="s">
        <v>96</v>
      </c>
      <c r="B38" t="s">
        <v>208</v>
      </c>
      <c r="C38" s="28">
        <v>9074</v>
      </c>
      <c r="D38" s="53">
        <v>9821</v>
      </c>
      <c r="E38" s="53">
        <f>+D38-C38</f>
        <v>747</v>
      </c>
      <c r="F38" s="95">
        <f>((D38/C38)^0.1)-1</f>
        <v>7.9423513507215215E-3</v>
      </c>
      <c r="G38" s="18">
        <v>68</v>
      </c>
      <c r="H38" s="53">
        <v>65</v>
      </c>
      <c r="I38" s="53">
        <v>38</v>
      </c>
      <c r="J38" s="29">
        <v>31</v>
      </c>
      <c r="K38" s="86">
        <f>+C38/C$7</f>
        <v>2.5274386133793251E-3</v>
      </c>
      <c r="L38" s="57">
        <f>+E38/E$7</f>
        <v>2.075069168972299E-3</v>
      </c>
      <c r="M38" s="87">
        <f>+L38-K38</f>
        <v>-4.5236944440702614E-4</v>
      </c>
      <c r="N38" s="19">
        <v>29</v>
      </c>
      <c r="O38" t="s">
        <v>221</v>
      </c>
      <c r="P38" t="s">
        <v>233</v>
      </c>
      <c r="R38">
        <v>37</v>
      </c>
    </row>
    <row r="39" spans="1:18" x14ac:dyDescent="0.3">
      <c r="A39" t="s">
        <v>94</v>
      </c>
      <c r="B39" t="s">
        <v>206</v>
      </c>
      <c r="C39" s="28">
        <v>3061</v>
      </c>
      <c r="D39" s="53">
        <v>3127</v>
      </c>
      <c r="E39" s="53">
        <f>+D39-C39</f>
        <v>66</v>
      </c>
      <c r="F39" s="95">
        <f>((D39/C39)^0.1)-1</f>
        <v>2.1355188304688077E-3</v>
      </c>
      <c r="G39" s="18">
        <v>90</v>
      </c>
      <c r="H39" s="53">
        <v>89</v>
      </c>
      <c r="I39" s="53">
        <v>59</v>
      </c>
      <c r="J39" s="29">
        <v>48</v>
      </c>
      <c r="K39" s="86">
        <f>+C39/C$7</f>
        <v>8.5259969093609371E-4</v>
      </c>
      <c r="L39" s="57">
        <f>+E39/E$7</f>
        <v>1.8333944464815494E-4</v>
      </c>
      <c r="M39" s="87">
        <f>+L39-K39</f>
        <v>-6.692602462879388E-4</v>
      </c>
      <c r="N39" s="19">
        <v>30</v>
      </c>
      <c r="O39" t="s">
        <v>221</v>
      </c>
      <c r="P39" t="s">
        <v>233</v>
      </c>
      <c r="R39">
        <v>37</v>
      </c>
    </row>
    <row r="40" spans="1:18" x14ac:dyDescent="0.3">
      <c r="A40" t="s">
        <v>78</v>
      </c>
      <c r="B40" t="s">
        <v>190</v>
      </c>
      <c r="C40" s="28">
        <v>7063</v>
      </c>
      <c r="D40" s="53">
        <v>7473</v>
      </c>
      <c r="E40" s="53">
        <f>+D40-C40</f>
        <v>410</v>
      </c>
      <c r="F40" s="95">
        <f>((D40/C40)^0.1)-1</f>
        <v>5.6586132632474584E-3</v>
      </c>
      <c r="G40" s="18">
        <v>77</v>
      </c>
      <c r="H40" s="53">
        <v>77</v>
      </c>
      <c r="I40" s="53">
        <v>48</v>
      </c>
      <c r="J40" s="29">
        <v>37</v>
      </c>
      <c r="K40" s="86">
        <f>+C40/C$7</f>
        <v>1.9673020637313394E-3</v>
      </c>
      <c r="L40" s="57">
        <f>+E40/E$7</f>
        <v>1.1389268531173261E-3</v>
      </c>
      <c r="M40" s="87">
        <f>+L40-K40</f>
        <v>-8.2837521061401333E-4</v>
      </c>
      <c r="N40" s="19">
        <v>31</v>
      </c>
      <c r="O40" t="s">
        <v>221</v>
      </c>
      <c r="P40" t="s">
        <v>233</v>
      </c>
      <c r="R40">
        <v>37</v>
      </c>
    </row>
    <row r="41" spans="1:18" x14ac:dyDescent="0.3">
      <c r="A41" t="s">
        <v>91</v>
      </c>
      <c r="B41" t="s">
        <v>203</v>
      </c>
      <c r="C41" s="28">
        <v>5753</v>
      </c>
      <c r="D41" s="53">
        <v>6016</v>
      </c>
      <c r="E41" s="53">
        <f>+D41-C41</f>
        <v>263</v>
      </c>
      <c r="F41" s="95">
        <f>((D41/C41)^0.1)-1</f>
        <v>4.480118734752736E-3</v>
      </c>
      <c r="G41" s="18">
        <v>82</v>
      </c>
      <c r="H41" s="53">
        <v>81</v>
      </c>
      <c r="I41" s="53">
        <v>53</v>
      </c>
      <c r="J41" s="29">
        <v>39</v>
      </c>
      <c r="K41" s="86">
        <f>+C41/C$7</f>
        <v>1.6024194779337953E-3</v>
      </c>
      <c r="L41" s="57">
        <f>+E41/E$7</f>
        <v>7.3057990821916283E-4</v>
      </c>
      <c r="M41" s="87">
        <f>+L41-K41</f>
        <v>-8.7183956971463247E-4</v>
      </c>
      <c r="N41" s="19">
        <v>32</v>
      </c>
      <c r="O41" t="s">
        <v>221</v>
      </c>
      <c r="P41" t="s">
        <v>233</v>
      </c>
      <c r="R41">
        <v>37</v>
      </c>
    </row>
    <row r="42" spans="1:18" x14ac:dyDescent="0.3">
      <c r="A42" t="s">
        <v>72</v>
      </c>
      <c r="B42" s="56" t="s">
        <v>184</v>
      </c>
      <c r="C42" s="53">
        <v>75432</v>
      </c>
      <c r="D42" s="53">
        <v>82464</v>
      </c>
      <c r="E42" s="53">
        <f>+D42-C42</f>
        <v>7032</v>
      </c>
      <c r="F42" s="95">
        <f>((D42/C42)^0.1)-1</f>
        <v>8.9528639095495244E-3</v>
      </c>
      <c r="G42" s="18">
        <v>10</v>
      </c>
      <c r="H42" s="53">
        <v>12</v>
      </c>
      <c r="I42" s="53">
        <v>11</v>
      </c>
      <c r="J42" s="29">
        <v>27</v>
      </c>
      <c r="K42" s="86">
        <f>+C42/C$7</f>
        <v>2.1010552070137675E-2</v>
      </c>
      <c r="L42" s="57">
        <f>+E42/E$7</f>
        <v>1.953398446614887E-2</v>
      </c>
      <c r="M42" s="94">
        <f>+L42-K42</f>
        <v>-1.476567603988805E-3</v>
      </c>
      <c r="N42" s="19">
        <v>34</v>
      </c>
      <c r="O42" t="s">
        <v>221</v>
      </c>
      <c r="P42" t="s">
        <v>233</v>
      </c>
      <c r="R42">
        <v>37</v>
      </c>
    </row>
    <row r="43" spans="1:18" x14ac:dyDescent="0.3">
      <c r="A43" t="s">
        <v>81</v>
      </c>
      <c r="B43" s="56" t="s">
        <v>193</v>
      </c>
      <c r="C43" s="53">
        <v>21443</v>
      </c>
      <c r="D43" s="53">
        <v>23054</v>
      </c>
      <c r="E43" s="53">
        <f>+D43-C43</f>
        <v>1611</v>
      </c>
      <c r="F43" s="95">
        <f>((D43/C43)^0.1)-1</f>
        <v>7.2704058324872811E-3</v>
      </c>
      <c r="G43" s="18">
        <v>34</v>
      </c>
      <c r="H43" s="53">
        <v>35</v>
      </c>
      <c r="I43" s="53">
        <v>29</v>
      </c>
      <c r="J43" s="29">
        <v>33</v>
      </c>
      <c r="K43" s="86">
        <f>+C43/C$7</f>
        <v>5.9726544177532365E-3</v>
      </c>
      <c r="L43" s="57">
        <f>+E43/E$7</f>
        <v>4.4751491716390548E-3</v>
      </c>
      <c r="M43" s="94">
        <f>+L43-K43</f>
        <v>-1.4975052461141817E-3</v>
      </c>
      <c r="N43" s="19">
        <v>35</v>
      </c>
      <c r="O43" t="s">
        <v>221</v>
      </c>
      <c r="P43" t="s">
        <v>233</v>
      </c>
      <c r="R43">
        <v>37</v>
      </c>
    </row>
    <row r="44" spans="1:18" x14ac:dyDescent="0.3">
      <c r="A44" t="s">
        <v>11</v>
      </c>
      <c r="B44" t="s">
        <v>123</v>
      </c>
      <c r="C44" s="28">
        <v>54100</v>
      </c>
      <c r="D44" s="53">
        <v>58961</v>
      </c>
      <c r="E44" s="53">
        <f>+D44-C44</f>
        <v>4861</v>
      </c>
      <c r="F44" s="95">
        <f>((D44/C44)^0.1)-1</f>
        <v>8.6413247953889272E-3</v>
      </c>
      <c r="G44" s="18">
        <v>16</v>
      </c>
      <c r="H44" s="53">
        <v>14</v>
      </c>
      <c r="I44" s="53">
        <v>14</v>
      </c>
      <c r="J44" s="29">
        <v>29</v>
      </c>
      <c r="K44" s="86">
        <f>+C44/C$7</f>
        <v>1.5068815184463466E-2</v>
      </c>
      <c r="L44" s="57">
        <f>+E44/E$7</f>
        <v>1.3503227885373958E-2</v>
      </c>
      <c r="M44" s="87">
        <f>+L44-K44</f>
        <v>-1.5655872990895086E-3</v>
      </c>
      <c r="N44" s="19">
        <v>36</v>
      </c>
      <c r="O44" t="s">
        <v>221</v>
      </c>
      <c r="P44" t="s">
        <v>233</v>
      </c>
      <c r="R44">
        <v>37</v>
      </c>
    </row>
    <row r="45" spans="1:18" x14ac:dyDescent="0.3">
      <c r="A45" t="s">
        <v>75</v>
      </c>
      <c r="B45" t="s">
        <v>187</v>
      </c>
      <c r="C45" s="28">
        <v>16531</v>
      </c>
      <c r="D45" s="53">
        <v>17426</v>
      </c>
      <c r="E45" s="53">
        <f>+D45-C45</f>
        <v>895</v>
      </c>
      <c r="F45" s="95">
        <f>((D45/C45)^0.1)-1</f>
        <v>5.2865183585100173E-3</v>
      </c>
      <c r="G45" s="18">
        <v>46</v>
      </c>
      <c r="H45" s="53">
        <v>48</v>
      </c>
      <c r="I45" s="53">
        <v>37</v>
      </c>
      <c r="J45" s="29">
        <v>38</v>
      </c>
      <c r="K45" s="86">
        <f>+C45/C$7</f>
        <v>4.6044839891749645E-3</v>
      </c>
      <c r="L45" s="57">
        <f>+E45/E$7</f>
        <v>2.4861939842439193E-3</v>
      </c>
      <c r="M45" s="87">
        <f>+L45-K45</f>
        <v>-2.1182900049310453E-3</v>
      </c>
      <c r="N45" s="19">
        <v>41</v>
      </c>
      <c r="O45" t="s">
        <v>221</v>
      </c>
      <c r="P45" t="s">
        <v>233</v>
      </c>
      <c r="R45">
        <v>37</v>
      </c>
    </row>
    <row r="46" spans="1:18" x14ac:dyDescent="0.3">
      <c r="A46" t="s">
        <v>55</v>
      </c>
      <c r="B46" t="s">
        <v>167</v>
      </c>
      <c r="C46" s="28">
        <v>18451</v>
      </c>
      <c r="D46" s="53">
        <v>19528</v>
      </c>
      <c r="E46" s="53">
        <f>+D46-C46</f>
        <v>1077</v>
      </c>
      <c r="F46" s="95">
        <f>((D46/C46)^0.1)-1</f>
        <v>5.6891987241405317E-3</v>
      </c>
      <c r="G46" s="18">
        <v>42</v>
      </c>
      <c r="H46" s="53">
        <v>41</v>
      </c>
      <c r="I46" s="53">
        <v>33</v>
      </c>
      <c r="J46" s="29">
        <v>36</v>
      </c>
      <c r="K46" s="86">
        <f>+C46/C$7</f>
        <v>5.139273733244647E-3</v>
      </c>
      <c r="L46" s="57">
        <f>+E46/E$7</f>
        <v>2.991766392213074E-3</v>
      </c>
      <c r="M46" s="87">
        <f>+L46-K46</f>
        <v>-2.1475073410315731E-3</v>
      </c>
      <c r="N46" s="19">
        <v>42</v>
      </c>
      <c r="O46" t="s">
        <v>221</v>
      </c>
      <c r="P46" t="s">
        <v>233</v>
      </c>
      <c r="R46">
        <v>37</v>
      </c>
    </row>
    <row r="47" spans="1:18" x14ac:dyDescent="0.3">
      <c r="A47" t="s">
        <v>48</v>
      </c>
      <c r="B47" t="s">
        <v>160</v>
      </c>
      <c r="C47" s="28">
        <v>10317</v>
      </c>
      <c r="D47" s="53">
        <v>10517</v>
      </c>
      <c r="E47" s="53">
        <f>+D47-C47</f>
        <v>200</v>
      </c>
      <c r="F47" s="95">
        <f>((D47/C47)^0.1)-1</f>
        <v>1.9218419174558132E-3</v>
      </c>
      <c r="G47" s="18">
        <v>63</v>
      </c>
      <c r="H47" s="53">
        <v>61</v>
      </c>
      <c r="I47" s="53">
        <v>55</v>
      </c>
      <c r="J47" s="29">
        <v>51</v>
      </c>
      <c r="K47" s="86">
        <f>+C47/C$7</f>
        <v>2.8736592653994379E-3</v>
      </c>
      <c r="L47" s="57">
        <f>+E47/E$7</f>
        <v>5.555740746913786E-4</v>
      </c>
      <c r="M47" s="87">
        <f>+L47-K47</f>
        <v>-2.3180851907080593E-3</v>
      </c>
      <c r="N47" s="19">
        <v>44</v>
      </c>
      <c r="O47" t="s">
        <v>221</v>
      </c>
      <c r="P47" t="s">
        <v>233</v>
      </c>
      <c r="R47">
        <v>37</v>
      </c>
    </row>
    <row r="48" spans="1:18" x14ac:dyDescent="0.3">
      <c r="A48" t="s">
        <v>99</v>
      </c>
      <c r="B48" t="s">
        <v>211</v>
      </c>
      <c r="C48" s="28">
        <v>12284</v>
      </c>
      <c r="D48" s="53">
        <v>12606</v>
      </c>
      <c r="E48" s="53">
        <f>+D48-C48</f>
        <v>322</v>
      </c>
      <c r="F48" s="95">
        <f>((D48/C48)^0.1)-1</f>
        <v>2.5908793932636343E-3</v>
      </c>
      <c r="G48" s="18">
        <v>57</v>
      </c>
      <c r="H48" s="53">
        <v>57</v>
      </c>
      <c r="I48" s="53">
        <v>50</v>
      </c>
      <c r="J48" s="29">
        <v>44</v>
      </c>
      <c r="K48" s="86">
        <f>+C48/C$7</f>
        <v>3.4215402167458268E-3</v>
      </c>
      <c r="L48" s="57">
        <f>+E48/E$7</f>
        <v>8.9447426025311954E-4</v>
      </c>
      <c r="M48" s="87">
        <f>+L48-K48</f>
        <v>-2.5270659564927073E-3</v>
      </c>
      <c r="N48" s="19">
        <v>47</v>
      </c>
      <c r="O48" t="s">
        <v>221</v>
      </c>
      <c r="P48" t="s">
        <v>233</v>
      </c>
      <c r="R48">
        <v>37</v>
      </c>
    </row>
    <row r="49" spans="1:18" x14ac:dyDescent="0.3">
      <c r="A49" t="s">
        <v>47</v>
      </c>
      <c r="B49" t="s">
        <v>159</v>
      </c>
      <c r="C49" s="28">
        <v>15980</v>
      </c>
      <c r="D49" s="53">
        <v>16668</v>
      </c>
      <c r="E49" s="53">
        <f>+D49-C49</f>
        <v>688</v>
      </c>
      <c r="F49" s="95">
        <f>((D49/C49)^0.1)-1</f>
        <v>4.2241741000623723E-3</v>
      </c>
      <c r="G49" s="18">
        <v>50</v>
      </c>
      <c r="H49" s="53">
        <v>49</v>
      </c>
      <c r="I49" s="53">
        <v>40</v>
      </c>
      <c r="J49" s="29">
        <v>40</v>
      </c>
      <c r="K49" s="86">
        <f>+C49/C$7</f>
        <v>4.4510104740799663E-3</v>
      </c>
      <c r="L49" s="57">
        <f>+E49/E$7</f>
        <v>1.9111748169383424E-3</v>
      </c>
      <c r="M49" s="87">
        <f>+L49-K49</f>
        <v>-2.5398356571416239E-3</v>
      </c>
      <c r="N49" s="19">
        <v>48</v>
      </c>
      <c r="O49" t="s">
        <v>221</v>
      </c>
      <c r="P49" t="s">
        <v>233</v>
      </c>
      <c r="R49">
        <v>37</v>
      </c>
    </row>
    <row r="50" spans="1:18" x14ac:dyDescent="0.3">
      <c r="A50" t="s">
        <v>73</v>
      </c>
      <c r="B50" t="s">
        <v>185</v>
      </c>
      <c r="C50" s="28">
        <v>11706</v>
      </c>
      <c r="D50" s="53">
        <v>11963</v>
      </c>
      <c r="E50" s="53">
        <f>+D50-C50</f>
        <v>257</v>
      </c>
      <c r="F50" s="95">
        <f>((D50/C50)^0.1)-1</f>
        <v>2.1740620852563897E-3</v>
      </c>
      <c r="G50" s="18">
        <v>58</v>
      </c>
      <c r="H50" s="53">
        <v>58</v>
      </c>
      <c r="I50" s="53">
        <v>54</v>
      </c>
      <c r="J50" s="29">
        <v>47</v>
      </c>
      <c r="K50" s="86">
        <f>+C50/C$7</f>
        <v>3.2605462208748492E-3</v>
      </c>
      <c r="L50" s="57">
        <f>+E50/E$7</f>
        <v>7.1391268597842145E-4</v>
      </c>
      <c r="M50" s="87">
        <f>+L50-K50</f>
        <v>-2.5466335348964279E-3</v>
      </c>
      <c r="N50" s="19">
        <v>49</v>
      </c>
      <c r="O50" t="s">
        <v>221</v>
      </c>
      <c r="P50" t="s">
        <v>233</v>
      </c>
      <c r="R50">
        <v>37</v>
      </c>
    </row>
    <row r="51" spans="1:18" x14ac:dyDescent="0.3">
      <c r="A51" t="s">
        <v>41</v>
      </c>
      <c r="B51" t="s">
        <v>153</v>
      </c>
      <c r="C51" s="28">
        <v>17057</v>
      </c>
      <c r="D51" s="53">
        <v>17766</v>
      </c>
      <c r="E51" s="53">
        <f>+D51-C51</f>
        <v>709</v>
      </c>
      <c r="F51" s="95">
        <f>((D51/C51)^0.1)-1</f>
        <v>4.0808884091958486E-3</v>
      </c>
      <c r="G51" s="18">
        <v>45</v>
      </c>
      <c r="H51" s="53">
        <v>47</v>
      </c>
      <c r="I51" s="53">
        <v>39</v>
      </c>
      <c r="J51" s="29">
        <v>41</v>
      </c>
      <c r="K51" s="86">
        <f>+C51/C$7</f>
        <v>4.7509940961440542E-3</v>
      </c>
      <c r="L51" s="57">
        <f>+E51/E$7</f>
        <v>1.9695100947809373E-3</v>
      </c>
      <c r="M51" s="87">
        <f>+L51-K51</f>
        <v>-2.781484001363117E-3</v>
      </c>
      <c r="N51" s="19">
        <v>52</v>
      </c>
      <c r="O51" t="s">
        <v>221</v>
      </c>
      <c r="P51" t="s">
        <v>233</v>
      </c>
      <c r="R51">
        <v>37</v>
      </c>
    </row>
    <row r="52" spans="1:18" x14ac:dyDescent="0.3">
      <c r="A52" t="s">
        <v>19</v>
      </c>
      <c r="B52" t="s">
        <v>131</v>
      </c>
      <c r="C52" s="28">
        <v>10639</v>
      </c>
      <c r="D52" s="53">
        <v>10654</v>
      </c>
      <c r="E52" s="53">
        <f>+D52-C52</f>
        <v>15</v>
      </c>
      <c r="F52" s="95">
        <f>((D52/C52)^0.1)-1</f>
        <v>1.4090132171662439E-4</v>
      </c>
      <c r="G52" s="18">
        <v>61</v>
      </c>
      <c r="H52" s="53">
        <v>60</v>
      </c>
      <c r="I52" s="53">
        <v>60</v>
      </c>
      <c r="J52" s="29">
        <v>60</v>
      </c>
      <c r="K52" s="86">
        <f>+C52/C$7</f>
        <v>2.9633479620611242E-3</v>
      </c>
      <c r="L52" s="57">
        <f>+E52/E$7</f>
        <v>4.1668055601853398E-5</v>
      </c>
      <c r="M52" s="87">
        <f>+L52-K52</f>
        <v>-2.9216799064592709E-3</v>
      </c>
      <c r="N52" s="19">
        <v>55</v>
      </c>
      <c r="O52" t="s">
        <v>221</v>
      </c>
      <c r="P52" t="s">
        <v>233</v>
      </c>
      <c r="R52">
        <v>37</v>
      </c>
    </row>
    <row r="53" spans="1:18" x14ac:dyDescent="0.3">
      <c r="A53" t="s">
        <v>20</v>
      </c>
      <c r="B53" t="s">
        <v>132</v>
      </c>
      <c r="C53" s="28">
        <v>14519</v>
      </c>
      <c r="D53" s="53">
        <v>14796</v>
      </c>
      <c r="E53" s="53">
        <f>+D53-C53</f>
        <v>277</v>
      </c>
      <c r="F53" s="95">
        <f>((D53/C53)^0.1)-1</f>
        <v>1.8916606837728889E-3</v>
      </c>
      <c r="G53" s="18">
        <v>54</v>
      </c>
      <c r="H53" s="53">
        <v>54</v>
      </c>
      <c r="I53" s="53">
        <v>52</v>
      </c>
      <c r="J53" s="29">
        <v>52</v>
      </c>
      <c r="K53" s="86">
        <f>+C53/C$7</f>
        <v>4.0440689032019425E-3</v>
      </c>
      <c r="L53" s="57">
        <f>+E53/E$7</f>
        <v>7.6947009344755933E-4</v>
      </c>
      <c r="M53" s="87">
        <f>+L53-K53</f>
        <v>-3.2745988097543834E-3</v>
      </c>
      <c r="N53" s="19">
        <v>59</v>
      </c>
      <c r="O53" t="s">
        <v>221</v>
      </c>
      <c r="P53" t="s">
        <v>233</v>
      </c>
      <c r="R53">
        <v>37</v>
      </c>
    </row>
    <row r="54" spans="1:18" x14ac:dyDescent="0.3">
      <c r="A54" t="s">
        <v>98</v>
      </c>
      <c r="B54" t="s">
        <v>210</v>
      </c>
      <c r="C54" s="28">
        <v>14204</v>
      </c>
      <c r="D54" s="53">
        <v>14354</v>
      </c>
      <c r="E54" s="53">
        <f>+D54-C54</f>
        <v>150</v>
      </c>
      <c r="F54" s="95">
        <f>((D54/C54)^0.1)-1</f>
        <v>1.0510553646587706E-3</v>
      </c>
      <c r="G54" s="18">
        <v>55</v>
      </c>
      <c r="H54" s="53">
        <v>55</v>
      </c>
      <c r="I54" s="53">
        <v>56</v>
      </c>
      <c r="J54" s="29">
        <v>55</v>
      </c>
      <c r="K54" s="86">
        <f>+C54/C$7</f>
        <v>3.9563299608155094E-3</v>
      </c>
      <c r="L54" s="57">
        <f>+E54/E$7</f>
        <v>4.1668055601853395E-4</v>
      </c>
      <c r="M54" s="87">
        <f>+L54-K54</f>
        <v>-3.5396494047969752E-3</v>
      </c>
      <c r="N54" s="19">
        <v>60</v>
      </c>
      <c r="O54" t="s">
        <v>221</v>
      </c>
      <c r="P54" t="s">
        <v>233</v>
      </c>
      <c r="R54">
        <v>37</v>
      </c>
    </row>
    <row r="55" spans="1:18" x14ac:dyDescent="0.3">
      <c r="A55" t="s">
        <v>51</v>
      </c>
      <c r="B55" t="s">
        <v>163</v>
      </c>
      <c r="C55" s="28">
        <v>45151</v>
      </c>
      <c r="D55" s="53">
        <v>48277</v>
      </c>
      <c r="E55" s="53">
        <f>+D55-C55</f>
        <v>3126</v>
      </c>
      <c r="F55" s="95">
        <f>((D55/C55)^0.1)-1</f>
        <v>6.7167396699214788E-3</v>
      </c>
      <c r="G55" s="18">
        <v>20</v>
      </c>
      <c r="H55" s="53">
        <v>20</v>
      </c>
      <c r="I55" s="53">
        <v>20</v>
      </c>
      <c r="J55" s="29">
        <v>35</v>
      </c>
      <c r="K55" s="86">
        <f>+C55/C$7</f>
        <v>1.2576193611713677E-2</v>
      </c>
      <c r="L55" s="57">
        <f>+E55/E$7</f>
        <v>8.6836227874262477E-3</v>
      </c>
      <c r="M55" s="87">
        <f>+L55-K55</f>
        <v>-3.8925708242874297E-3</v>
      </c>
      <c r="N55" s="19">
        <v>63</v>
      </c>
      <c r="O55" t="s">
        <v>221</v>
      </c>
      <c r="P55" t="s">
        <v>233</v>
      </c>
      <c r="R55">
        <v>37</v>
      </c>
    </row>
    <row r="56" spans="1:18" x14ac:dyDescent="0.3">
      <c r="A56" t="s">
        <v>45</v>
      </c>
      <c r="B56" t="s">
        <v>157</v>
      </c>
      <c r="C56" s="28">
        <v>15381</v>
      </c>
      <c r="D56" s="53">
        <v>15500</v>
      </c>
      <c r="E56" s="53">
        <f>+D56-C56</f>
        <v>119</v>
      </c>
      <c r="F56" s="95">
        <f>((D56/C56)^0.1)-1</f>
        <v>7.7100131438223585E-4</v>
      </c>
      <c r="G56" s="18">
        <v>52</v>
      </c>
      <c r="H56" s="53">
        <v>53</v>
      </c>
      <c r="I56" s="53">
        <v>57</v>
      </c>
      <c r="J56" s="29">
        <v>56</v>
      </c>
      <c r="K56" s="86">
        <f>+C56/C$7</f>
        <v>4.2841672153832271E-3</v>
      </c>
      <c r="L56" s="57">
        <f>+E56/E$7</f>
        <v>3.3056657444137025E-4</v>
      </c>
      <c r="M56" s="87">
        <f>+L56-K56</f>
        <v>-3.9536006409418567E-3</v>
      </c>
      <c r="N56" s="19">
        <v>64</v>
      </c>
      <c r="O56" t="s">
        <v>221</v>
      </c>
      <c r="P56" t="s">
        <v>233</v>
      </c>
      <c r="R56">
        <v>37</v>
      </c>
    </row>
    <row r="57" spans="1:18" x14ac:dyDescent="0.3">
      <c r="A57" t="s">
        <v>62</v>
      </c>
      <c r="B57" t="s">
        <v>174</v>
      </c>
      <c r="C57" s="28">
        <v>19547</v>
      </c>
      <c r="D57" s="53">
        <v>20010</v>
      </c>
      <c r="E57" s="53">
        <f>+D57-C57</f>
        <v>463</v>
      </c>
      <c r="F57" s="95">
        <f>((D57/C57)^0.1)-1</f>
        <v>2.3437750190036244E-3</v>
      </c>
      <c r="G57" s="18">
        <v>37</v>
      </c>
      <c r="H57" s="53">
        <v>40</v>
      </c>
      <c r="I57" s="53">
        <v>45</v>
      </c>
      <c r="J57" s="29">
        <v>45</v>
      </c>
      <c r="K57" s="86">
        <f>+C57/C$7</f>
        <v>5.4445495454844249E-3</v>
      </c>
      <c r="L57" s="57">
        <f>+E57/E$7</f>
        <v>1.2861539829105415E-3</v>
      </c>
      <c r="M57" s="87">
        <f>+L57-K57</f>
        <v>-4.1583955625738838E-3</v>
      </c>
      <c r="N57" s="19">
        <v>66</v>
      </c>
      <c r="O57" t="s">
        <v>221</v>
      </c>
      <c r="P57" t="s">
        <v>233</v>
      </c>
      <c r="R57">
        <v>37</v>
      </c>
    </row>
    <row r="58" spans="1:18" x14ac:dyDescent="0.3">
      <c r="A58" t="s">
        <v>50</v>
      </c>
      <c r="B58" t="s">
        <v>162</v>
      </c>
      <c r="C58" s="28">
        <v>21678</v>
      </c>
      <c r="D58" s="53">
        <v>22145</v>
      </c>
      <c r="E58" s="53">
        <f>+D58-C58</f>
        <v>467</v>
      </c>
      <c r="F58" s="95">
        <f>((D58/C58)^0.1)-1</f>
        <v>2.1336546065147122E-3</v>
      </c>
      <c r="G58" s="18">
        <v>33</v>
      </c>
      <c r="H58" s="53">
        <v>36</v>
      </c>
      <c r="I58" s="53">
        <v>44</v>
      </c>
      <c r="J58" s="29">
        <v>49</v>
      </c>
      <c r="K58" s="86">
        <f>+C58/C$7</f>
        <v>6.0381104541367657E-3</v>
      </c>
      <c r="L58" s="57">
        <f>+E58/E$7</f>
        <v>1.297265464404369E-3</v>
      </c>
      <c r="M58" s="87">
        <f>+L58-K58</f>
        <v>-4.7408449897323969E-3</v>
      </c>
      <c r="N58" s="19">
        <v>69</v>
      </c>
      <c r="O58" t="s">
        <v>221</v>
      </c>
      <c r="P58" t="s">
        <v>233</v>
      </c>
      <c r="R58">
        <v>37</v>
      </c>
    </row>
    <row r="59" spans="1:18" x14ac:dyDescent="0.3">
      <c r="A59" t="s">
        <v>58</v>
      </c>
      <c r="B59" t="s">
        <v>170</v>
      </c>
      <c r="C59" s="28">
        <v>23606</v>
      </c>
      <c r="D59" s="53">
        <v>24157</v>
      </c>
      <c r="E59" s="53">
        <f>+D59-C59</f>
        <v>551</v>
      </c>
      <c r="F59" s="95">
        <f>((D59/C59)^0.1)-1</f>
        <v>2.3099915452531317E-3</v>
      </c>
      <c r="G59" s="18">
        <v>29</v>
      </c>
      <c r="H59" s="53">
        <v>32</v>
      </c>
      <c r="I59" s="53">
        <v>43</v>
      </c>
      <c r="J59" s="29">
        <v>46</v>
      </c>
      <c r="K59" s="86">
        <f>+C59/C$7</f>
        <v>6.5751284888067394E-3</v>
      </c>
      <c r="L59" s="57">
        <f>+E59/E$7</f>
        <v>1.5306065757747481E-3</v>
      </c>
      <c r="M59" s="87">
        <f>+L59-K59</f>
        <v>-5.0445219130319918E-3</v>
      </c>
      <c r="N59" s="19">
        <v>71</v>
      </c>
      <c r="O59" t="s">
        <v>221</v>
      </c>
      <c r="P59" t="s">
        <v>233</v>
      </c>
      <c r="R59">
        <v>37</v>
      </c>
    </row>
    <row r="60" spans="1:18" x14ac:dyDescent="0.3">
      <c r="A60" t="s">
        <v>65</v>
      </c>
      <c r="B60" t="s">
        <v>177</v>
      </c>
      <c r="C60" s="28">
        <v>22697</v>
      </c>
      <c r="D60" s="53">
        <v>23065</v>
      </c>
      <c r="E60" s="53">
        <f>+D60-C60</f>
        <v>368</v>
      </c>
      <c r="F60" s="95">
        <f>((D60/C60)^0.1)-1</f>
        <v>1.6096500828290949E-3</v>
      </c>
      <c r="G60" s="18">
        <v>31</v>
      </c>
      <c r="H60" s="53">
        <v>34</v>
      </c>
      <c r="I60" s="53">
        <v>49</v>
      </c>
      <c r="J60" s="29">
        <v>53</v>
      </c>
      <c r="K60" s="86">
        <f>+C60/C$7</f>
        <v>6.3219389693487489E-3</v>
      </c>
      <c r="L60" s="57">
        <f>+E60/E$7</f>
        <v>1.0222562974321367E-3</v>
      </c>
      <c r="M60" s="87">
        <f>+L60-K60</f>
        <v>-5.2996826719166126E-3</v>
      </c>
      <c r="N60" s="19">
        <v>73</v>
      </c>
      <c r="O60" t="s">
        <v>221</v>
      </c>
      <c r="P60" t="s">
        <v>233</v>
      </c>
      <c r="R60">
        <v>37</v>
      </c>
    </row>
    <row r="61" spans="1:18" x14ac:dyDescent="0.3">
      <c r="A61" t="s">
        <v>27</v>
      </c>
      <c r="B61" t="s">
        <v>139</v>
      </c>
      <c r="C61" s="28">
        <v>33053</v>
      </c>
      <c r="D61" s="53">
        <v>34340</v>
      </c>
      <c r="E61" s="53">
        <f>+D61-C61</f>
        <v>1287</v>
      </c>
      <c r="F61" s="95">
        <f>((D61/C61)^0.1)-1</f>
        <v>3.8271571068946297E-3</v>
      </c>
      <c r="G61" s="18">
        <v>24</v>
      </c>
      <c r="H61" s="53">
        <v>26</v>
      </c>
      <c r="I61" s="53">
        <v>32</v>
      </c>
      <c r="J61" s="29">
        <v>42</v>
      </c>
      <c r="K61" s="86">
        <f>+C61/C$7</f>
        <v>9.2064611514246011E-3</v>
      </c>
      <c r="L61" s="57">
        <f>+E61/E$7</f>
        <v>3.5751191706390214E-3</v>
      </c>
      <c r="M61" s="87">
        <f>+L61-K61</f>
        <v>-5.6313419807855793E-3</v>
      </c>
      <c r="N61" s="19">
        <v>74</v>
      </c>
      <c r="O61" t="s">
        <v>221</v>
      </c>
      <c r="P61" t="s">
        <v>233</v>
      </c>
      <c r="R61">
        <v>37</v>
      </c>
    </row>
    <row r="62" spans="1:18" x14ac:dyDescent="0.3">
      <c r="A62" t="s">
        <v>61</v>
      </c>
      <c r="B62" t="s">
        <v>173</v>
      </c>
      <c r="C62" s="28">
        <v>85804</v>
      </c>
      <c r="D62" s="53">
        <v>91981</v>
      </c>
      <c r="E62" s="53">
        <f>+D62-C62</f>
        <v>6177</v>
      </c>
      <c r="F62" s="95">
        <f>((D62/C62)^0.1)-1</f>
        <v>6.9758595954980684E-3</v>
      </c>
      <c r="G62" s="18">
        <v>9</v>
      </c>
      <c r="H62" s="53">
        <v>10</v>
      </c>
      <c r="I62" s="53">
        <v>12</v>
      </c>
      <c r="J62" s="29">
        <v>34</v>
      </c>
      <c r="K62" s="86">
        <f>+C62/C$7</f>
        <v>2.3899530833414107E-2</v>
      </c>
      <c r="L62" s="57">
        <f>+E62/E$7</f>
        <v>1.7158905296843229E-2</v>
      </c>
      <c r="M62" s="87">
        <f>+L62-K62</f>
        <v>-6.7406255365708781E-3</v>
      </c>
      <c r="N62" s="19">
        <v>77</v>
      </c>
      <c r="O62" t="s">
        <v>221</v>
      </c>
      <c r="P62" t="s">
        <v>233</v>
      </c>
      <c r="R62">
        <v>37</v>
      </c>
    </row>
    <row r="63" spans="1:18" x14ac:dyDescent="0.3">
      <c r="A63" t="s">
        <v>97</v>
      </c>
      <c r="B63" t="s">
        <v>209</v>
      </c>
      <c r="C63" s="28">
        <v>37030</v>
      </c>
      <c r="D63" s="53">
        <v>37467</v>
      </c>
      <c r="E63" s="53">
        <f>+D63-C63</f>
        <v>437</v>
      </c>
      <c r="F63" s="95">
        <f>((D63/C63)^0.1)-1</f>
        <v>1.1739035483659954E-3</v>
      </c>
      <c r="G63" s="18">
        <v>22</v>
      </c>
      <c r="H63" s="53">
        <v>23</v>
      </c>
      <c r="I63" s="53">
        <v>46</v>
      </c>
      <c r="J63" s="29">
        <v>54</v>
      </c>
      <c r="K63" s="86">
        <f>+C63/C$7</f>
        <v>1.0314200116093941E-2</v>
      </c>
      <c r="L63" s="57">
        <f>+E63/E$7</f>
        <v>1.2139293532006622E-3</v>
      </c>
      <c r="M63" s="87">
        <f>+L63-K63</f>
        <v>-9.1002707628932786E-3</v>
      </c>
      <c r="N63" s="19">
        <v>81</v>
      </c>
      <c r="O63" t="s">
        <v>221</v>
      </c>
      <c r="P63" t="s">
        <v>233</v>
      </c>
      <c r="R63">
        <v>37</v>
      </c>
    </row>
    <row r="64" spans="1:18" x14ac:dyDescent="0.3">
      <c r="A64" t="s">
        <v>35</v>
      </c>
      <c r="B64" t="s">
        <v>147</v>
      </c>
      <c r="C64" s="28">
        <v>34319</v>
      </c>
      <c r="D64" s="53">
        <v>34396</v>
      </c>
      <c r="E64" s="53">
        <f>+D64-C64</f>
        <v>77</v>
      </c>
      <c r="F64" s="95">
        <f>((D64/C64)^0.1)-1</f>
        <v>2.241393037141215E-4</v>
      </c>
      <c r="G64" s="18">
        <v>23</v>
      </c>
      <c r="H64" s="53">
        <v>25</v>
      </c>
      <c r="I64" s="53">
        <v>58</v>
      </c>
      <c r="J64" s="29">
        <v>58</v>
      </c>
      <c r="K64" s="86">
        <f>+C64/C$7</f>
        <v>9.559088138920549E-3</v>
      </c>
      <c r="L64" s="57">
        <f>+E64/E$7</f>
        <v>2.1389601875618076E-4</v>
      </c>
      <c r="M64" s="87">
        <f>+L64-K64</f>
        <v>-9.3451921201643685E-3</v>
      </c>
      <c r="N64" s="19">
        <v>83</v>
      </c>
      <c r="O64" t="s">
        <v>221</v>
      </c>
      <c r="P64" t="s">
        <v>233</v>
      </c>
      <c r="R64">
        <v>37</v>
      </c>
    </row>
    <row r="65" spans="1:18" x14ac:dyDescent="0.3">
      <c r="A65" t="s">
        <v>57</v>
      </c>
      <c r="B65" t="s">
        <v>169</v>
      </c>
      <c r="C65" s="28">
        <v>693074</v>
      </c>
      <c r="D65" s="53">
        <v>758846</v>
      </c>
      <c r="E65" s="53">
        <f>+D65-C65</f>
        <v>65772</v>
      </c>
      <c r="F65" s="95">
        <f>((D65/C65)^0.1)-1</f>
        <v>9.1074308156249284E-3</v>
      </c>
      <c r="G65" s="18">
        <v>1</v>
      </c>
      <c r="H65" s="53">
        <v>1</v>
      </c>
      <c r="I65" s="53">
        <v>1</v>
      </c>
      <c r="J65" s="29">
        <v>26</v>
      </c>
      <c r="K65" s="86">
        <f>+C65/C$7</f>
        <v>0.19304628493820394</v>
      </c>
      <c r="L65" s="57">
        <f>+E65/E$7</f>
        <v>0.18270609020300677</v>
      </c>
      <c r="M65" s="87">
        <f>+L65-K65</f>
        <v>-1.0340194735197178E-2</v>
      </c>
      <c r="N65" s="19">
        <v>84</v>
      </c>
      <c r="O65" t="s">
        <v>221</v>
      </c>
      <c r="P65" t="s">
        <v>233</v>
      </c>
      <c r="R65">
        <v>37</v>
      </c>
    </row>
    <row r="66" spans="1:18" x14ac:dyDescent="0.3">
      <c r="A66" t="s">
        <v>56</v>
      </c>
      <c r="B66" t="s">
        <v>168</v>
      </c>
      <c r="C66" s="28">
        <v>52513</v>
      </c>
      <c r="D66" s="53">
        <v>53944</v>
      </c>
      <c r="E66" s="53">
        <f>+D66-C66</f>
        <v>1431</v>
      </c>
      <c r="F66" s="95">
        <f>((D66/C66)^0.1)-1</f>
        <v>2.6921887930946298E-3</v>
      </c>
      <c r="G66" s="18">
        <v>18</v>
      </c>
      <c r="H66" s="53">
        <v>17</v>
      </c>
      <c r="I66" s="53">
        <v>31</v>
      </c>
      <c r="J66" s="29">
        <v>43</v>
      </c>
      <c r="K66" s="86">
        <f>+C66/C$7</f>
        <v>1.4626778036630868E-2</v>
      </c>
      <c r="L66" s="57">
        <f>+E66/E$7</f>
        <v>3.975132504416814E-3</v>
      </c>
      <c r="M66" s="87">
        <f>+L66-K66</f>
        <v>-1.0651645532214055E-2</v>
      </c>
      <c r="N66" s="19">
        <v>85</v>
      </c>
      <c r="O66" t="s">
        <v>221</v>
      </c>
      <c r="P66" t="s">
        <v>233</v>
      </c>
      <c r="R66">
        <v>37</v>
      </c>
    </row>
    <row r="67" spans="1:18" x14ac:dyDescent="0.3">
      <c r="A67" t="s">
        <v>79</v>
      </c>
      <c r="B67" t="s">
        <v>191</v>
      </c>
      <c r="C67" s="28">
        <v>152452</v>
      </c>
      <c r="D67" s="53">
        <v>155614</v>
      </c>
      <c r="E67" s="53">
        <f>+D67-C67</f>
        <v>3162</v>
      </c>
      <c r="F67" s="95">
        <f>((D67/C67)^0.1)-1</f>
        <v>2.0549875572886123E-3</v>
      </c>
      <c r="G67" s="18">
        <v>5</v>
      </c>
      <c r="H67" s="53">
        <v>6</v>
      </c>
      <c r="I67" s="53">
        <v>19</v>
      </c>
      <c r="J67" s="29">
        <v>50</v>
      </c>
      <c r="K67" s="86">
        <f>+C67/C$7</f>
        <v>4.2463419824432982E-2</v>
      </c>
      <c r="L67" s="57">
        <f>+E67/E$7</f>
        <v>8.7836261208706964E-3</v>
      </c>
      <c r="M67" s="87">
        <f>+L67-K67</f>
        <v>-3.3679793703562284E-2</v>
      </c>
      <c r="N67" s="19">
        <v>90</v>
      </c>
      <c r="O67" t="s">
        <v>221</v>
      </c>
      <c r="P67" t="s">
        <v>233</v>
      </c>
      <c r="R67">
        <v>37</v>
      </c>
    </row>
    <row r="68" spans="1:18" x14ac:dyDescent="0.3">
      <c r="A68" t="s">
        <v>90</v>
      </c>
      <c r="B68" t="s">
        <v>202</v>
      </c>
      <c r="C68" s="28">
        <v>129583</v>
      </c>
      <c r="D68" s="53">
        <v>129870</v>
      </c>
      <c r="E68" s="53">
        <f>+D68-C68</f>
        <v>287</v>
      </c>
      <c r="F68" s="95">
        <f>((D68/C68)^0.1)-1</f>
        <v>2.2125923893945298E-4</v>
      </c>
      <c r="G68" s="18">
        <v>7</v>
      </c>
      <c r="H68" s="53">
        <v>7</v>
      </c>
      <c r="I68" s="53">
        <v>51</v>
      </c>
      <c r="J68" s="29">
        <v>59</v>
      </c>
      <c r="K68" s="86">
        <f>+C68/C$7</f>
        <v>3.6093572607177993E-2</v>
      </c>
      <c r="L68" s="57">
        <f>+E68/E$7</f>
        <v>7.9724879718212833E-4</v>
      </c>
      <c r="M68" s="87">
        <f>+L68-K68</f>
        <v>-3.5296323809995866E-2</v>
      </c>
      <c r="N68" s="19">
        <v>91</v>
      </c>
      <c r="O68" t="s">
        <v>221</v>
      </c>
      <c r="P68" t="s">
        <v>233</v>
      </c>
      <c r="R68">
        <v>37</v>
      </c>
    </row>
    <row r="69" spans="1:18" x14ac:dyDescent="0.3">
      <c r="A69" t="s">
        <v>53</v>
      </c>
      <c r="B69" t="s">
        <v>165</v>
      </c>
      <c r="C69" s="28">
        <v>241756</v>
      </c>
      <c r="D69" s="53">
        <v>243443</v>
      </c>
      <c r="E69" s="53">
        <f>+D69-C69</f>
        <v>1687</v>
      </c>
      <c r="F69" s="109">
        <f>((D69/C69)^0.1)-1</f>
        <v>6.956294204532032E-4</v>
      </c>
      <c r="G69" s="56">
        <v>2</v>
      </c>
      <c r="H69" s="53">
        <v>3</v>
      </c>
      <c r="I69" s="53">
        <v>28</v>
      </c>
      <c r="J69" s="29">
        <v>57</v>
      </c>
      <c r="K69" s="86">
        <f>+C69/C$7</f>
        <v>6.733782779547412E-2</v>
      </c>
      <c r="L69" s="57">
        <f>+E69/E$7</f>
        <v>4.6862673200217782E-3</v>
      </c>
      <c r="M69" s="87">
        <f>+L69-K69</f>
        <v>-6.2651560475452339E-2</v>
      </c>
      <c r="N69" s="19">
        <v>92</v>
      </c>
      <c r="O69" t="s">
        <v>221</v>
      </c>
      <c r="P69" t="s">
        <v>233</v>
      </c>
      <c r="R69">
        <v>37</v>
      </c>
    </row>
    <row r="70" spans="1:18" x14ac:dyDescent="0.3">
      <c r="C70" s="28"/>
      <c r="D70" s="53"/>
      <c r="E70" s="53"/>
      <c r="F70" s="62"/>
      <c r="G70" s="18"/>
      <c r="H70" s="53"/>
      <c r="I70" s="53"/>
      <c r="J70" s="29"/>
      <c r="K70" s="86"/>
      <c r="L70" s="57"/>
      <c r="M70" s="87"/>
      <c r="N70" s="19"/>
    </row>
    <row r="71" spans="1:18" x14ac:dyDescent="0.3">
      <c r="A71" t="s">
        <v>89</v>
      </c>
      <c r="B71" t="s">
        <v>201</v>
      </c>
      <c r="C71" s="28">
        <v>2535</v>
      </c>
      <c r="D71" s="53">
        <v>2364</v>
      </c>
      <c r="E71" s="53">
        <f>+D71-C71</f>
        <v>-171</v>
      </c>
      <c r="F71" s="62">
        <f>((D71/C71)^0.1)-1</f>
        <v>-6.9595233163409764E-3</v>
      </c>
      <c r="G71" s="18">
        <v>91</v>
      </c>
      <c r="H71" s="53">
        <v>91</v>
      </c>
      <c r="I71" s="53">
        <v>67</v>
      </c>
      <c r="J71" s="29">
        <v>82</v>
      </c>
      <c r="K71" s="86">
        <f>+C71/C$7</f>
        <v>7.0608958396700346E-4</v>
      </c>
      <c r="L71" s="57">
        <f>+E71/E$7</f>
        <v>-4.7501583386112871E-4</v>
      </c>
      <c r="M71" s="87">
        <f>+L71-K71</f>
        <v>-1.1811054178281321E-3</v>
      </c>
      <c r="N71" s="19">
        <v>33</v>
      </c>
      <c r="O71" t="s">
        <v>222</v>
      </c>
      <c r="P71" t="s">
        <v>233</v>
      </c>
      <c r="R71">
        <v>32</v>
      </c>
    </row>
    <row r="72" spans="1:18" x14ac:dyDescent="0.3">
      <c r="A72" t="s">
        <v>12</v>
      </c>
      <c r="B72" t="s">
        <v>124</v>
      </c>
      <c r="C72" s="28">
        <v>3888</v>
      </c>
      <c r="D72" s="53">
        <v>3672</v>
      </c>
      <c r="E72" s="53">
        <f>+D72-C72</f>
        <v>-216</v>
      </c>
      <c r="F72" s="62">
        <f>((D72/C72)^0.1)-1</f>
        <v>-5.6995370417669555E-3</v>
      </c>
      <c r="G72" s="18">
        <v>87</v>
      </c>
      <c r="H72" s="53">
        <v>87</v>
      </c>
      <c r="I72" s="53">
        <v>69</v>
      </c>
      <c r="J72" s="29">
        <v>79</v>
      </c>
      <c r="K72" s="86">
        <f>+C72/C$7</f>
        <v>1.0829492317411082E-3</v>
      </c>
      <c r="L72" s="57">
        <f>+E72/E$7</f>
        <v>-6.0002000066668886E-4</v>
      </c>
      <c r="M72" s="87">
        <f>+L72-K72</f>
        <v>-1.6829692324077971E-3</v>
      </c>
      <c r="N72" s="19">
        <v>37</v>
      </c>
      <c r="O72" t="s">
        <v>222</v>
      </c>
      <c r="P72" t="s">
        <v>233</v>
      </c>
      <c r="R72">
        <v>32</v>
      </c>
    </row>
    <row r="73" spans="1:18" x14ac:dyDescent="0.3">
      <c r="A73" t="s">
        <v>74</v>
      </c>
      <c r="B73" t="s">
        <v>186</v>
      </c>
      <c r="C73" s="28">
        <v>6451</v>
      </c>
      <c r="D73" s="53">
        <v>6434</v>
      </c>
      <c r="E73" s="53">
        <f>+D73-C73</f>
        <v>-17</v>
      </c>
      <c r="F73" s="62">
        <f>((D73/C73)^0.1)-1</f>
        <v>-2.6383806194230086E-4</v>
      </c>
      <c r="G73" s="18">
        <v>79</v>
      </c>
      <c r="H73" s="53">
        <v>80</v>
      </c>
      <c r="I73" s="53">
        <v>61</v>
      </c>
      <c r="J73" s="29">
        <v>61</v>
      </c>
      <c r="K73" s="86">
        <f>+C73/C$7</f>
        <v>1.796837832809128E-3</v>
      </c>
      <c r="L73" s="57">
        <f>+E73/E$7</f>
        <v>-4.7223796348767181E-5</v>
      </c>
      <c r="M73" s="87">
        <f>+L73-K73</f>
        <v>-1.8440616291578952E-3</v>
      </c>
      <c r="N73" s="19">
        <v>38</v>
      </c>
      <c r="O73" t="s">
        <v>222</v>
      </c>
      <c r="P73" t="s">
        <v>233</v>
      </c>
      <c r="R73">
        <v>32</v>
      </c>
    </row>
    <row r="74" spans="1:18" x14ac:dyDescent="0.3">
      <c r="A74" t="s">
        <v>66</v>
      </c>
      <c r="B74" t="s">
        <v>178</v>
      </c>
      <c r="C74" s="28">
        <v>2272</v>
      </c>
      <c r="D74" s="53">
        <v>1818</v>
      </c>
      <c r="E74" s="53">
        <f>+D74-C74</f>
        <v>-454</v>
      </c>
      <c r="F74" s="62">
        <f>((D74/C74)^0.1)-1</f>
        <v>-2.2045712180317478E-2</v>
      </c>
      <c r="G74" s="18">
        <v>92</v>
      </c>
      <c r="H74" s="53">
        <v>92</v>
      </c>
      <c r="I74" s="53">
        <v>80</v>
      </c>
      <c r="J74" s="29">
        <v>92</v>
      </c>
      <c r="K74" s="86">
        <f>+C74/C$7</f>
        <v>6.3283453048245829E-4</v>
      </c>
      <c r="L74" s="57">
        <f>+E74/E$7</f>
        <v>-1.2611531495494294E-3</v>
      </c>
      <c r="M74" s="87">
        <f>+L74-K74</f>
        <v>-1.8939876800318878E-3</v>
      </c>
      <c r="N74" s="19">
        <v>39</v>
      </c>
      <c r="O74" t="s">
        <v>222</v>
      </c>
      <c r="P74" t="s">
        <v>233</v>
      </c>
      <c r="R74">
        <v>32</v>
      </c>
    </row>
    <row r="75" spans="1:18" x14ac:dyDescent="0.3">
      <c r="A75" t="s">
        <v>21</v>
      </c>
      <c r="B75" t="s">
        <v>133</v>
      </c>
      <c r="C75" s="28">
        <v>3572</v>
      </c>
      <c r="D75" s="53">
        <v>3218</v>
      </c>
      <c r="E75" s="53">
        <f>+D75-C75</f>
        <v>-354</v>
      </c>
      <c r="F75" s="62">
        <f>((D75/C75)^0.1)-1</f>
        <v>-1.0382289505248443E-2</v>
      </c>
      <c r="G75" s="18">
        <v>88</v>
      </c>
      <c r="H75" s="53">
        <v>88</v>
      </c>
      <c r="I75" s="53">
        <v>73</v>
      </c>
      <c r="J75" s="29">
        <v>86</v>
      </c>
      <c r="K75" s="86">
        <f>+C75/C$7</f>
        <v>9.9493175302963963E-4</v>
      </c>
      <c r="L75" s="57">
        <f>+E75/E$7</f>
        <v>-9.8336611220374006E-4</v>
      </c>
      <c r="M75" s="87">
        <f>+L75-K75</f>
        <v>-1.9782978652333797E-3</v>
      </c>
      <c r="N75" s="19">
        <v>40</v>
      </c>
      <c r="O75" t="s">
        <v>222</v>
      </c>
      <c r="P75" t="s">
        <v>233</v>
      </c>
      <c r="R75">
        <v>32</v>
      </c>
    </row>
    <row r="76" spans="1:18" x14ac:dyDescent="0.3">
      <c r="A76" t="s">
        <v>86</v>
      </c>
      <c r="B76" t="s">
        <v>198</v>
      </c>
      <c r="C76" s="28">
        <v>3552</v>
      </c>
      <c r="D76" s="53">
        <v>3093</v>
      </c>
      <c r="E76" s="53">
        <f>+D76-C76</f>
        <v>-459</v>
      </c>
      <c r="F76" s="62">
        <f>((D76/C76)^0.1)-1</f>
        <v>-1.3741642798329123E-2</v>
      </c>
      <c r="G76" s="18">
        <v>89</v>
      </c>
      <c r="H76" s="53">
        <v>90</v>
      </c>
      <c r="I76" s="53">
        <v>81</v>
      </c>
      <c r="J76" s="29">
        <v>88</v>
      </c>
      <c r="K76" s="86">
        <f>+C76/C$7</f>
        <v>9.8936102652891385E-4</v>
      </c>
      <c r="L76" s="57">
        <f>+E76/E$7</f>
        <v>-1.2750425014167138E-3</v>
      </c>
      <c r="M76" s="87">
        <f>+L76-K76</f>
        <v>-2.2644035279456277E-3</v>
      </c>
      <c r="N76" s="19">
        <v>43</v>
      </c>
      <c r="O76" t="s">
        <v>222</v>
      </c>
      <c r="P76" t="s">
        <v>233</v>
      </c>
      <c r="R76">
        <v>32</v>
      </c>
    </row>
    <row r="77" spans="1:18" x14ac:dyDescent="0.3">
      <c r="A77" t="s">
        <v>83</v>
      </c>
      <c r="B77" t="s">
        <v>195</v>
      </c>
      <c r="C77" s="28">
        <v>6822</v>
      </c>
      <c r="D77" s="53">
        <v>6667</v>
      </c>
      <c r="E77" s="53">
        <f>+D77-C77</f>
        <v>-155</v>
      </c>
      <c r="F77" s="62">
        <f>((D77/C77)^0.1)-1</f>
        <v>-2.2956310355728426E-3</v>
      </c>
      <c r="G77" s="18">
        <v>78</v>
      </c>
      <c r="H77" s="53">
        <v>79</v>
      </c>
      <c r="I77" s="53">
        <v>66</v>
      </c>
      <c r="J77" s="29">
        <v>71</v>
      </c>
      <c r="K77" s="86">
        <f>+C77/C$7</f>
        <v>1.9001748093975927E-3</v>
      </c>
      <c r="L77" s="57">
        <f>+E77/E$7</f>
        <v>-4.3056990788581839E-4</v>
      </c>
      <c r="M77" s="87">
        <f>+L77-K77</f>
        <v>-2.3307447172834111E-3</v>
      </c>
      <c r="N77" s="19">
        <v>45</v>
      </c>
      <c r="O77" t="s">
        <v>222</v>
      </c>
      <c r="P77" t="s">
        <v>233</v>
      </c>
      <c r="R77">
        <v>32</v>
      </c>
    </row>
    <row r="78" spans="1:18" x14ac:dyDescent="0.3">
      <c r="A78" t="s">
        <v>15</v>
      </c>
      <c r="B78" t="s">
        <v>127</v>
      </c>
      <c r="C78" s="28">
        <v>5796</v>
      </c>
      <c r="D78" s="53">
        <v>5484</v>
      </c>
      <c r="E78" s="53">
        <f>+D78-C78</f>
        <v>-312</v>
      </c>
      <c r="F78" s="62">
        <f>((D78/C78)^0.1)-1</f>
        <v>-5.5180456232694075E-3</v>
      </c>
      <c r="G78" s="18">
        <v>81</v>
      </c>
      <c r="H78" s="53">
        <v>83</v>
      </c>
      <c r="I78" s="53">
        <v>72</v>
      </c>
      <c r="J78" s="29">
        <v>78</v>
      </c>
      <c r="K78" s="86">
        <f>+C78/C$7</f>
        <v>1.6143965399103559E-3</v>
      </c>
      <c r="L78" s="57">
        <f>+E78/E$7</f>
        <v>-8.6669555651855065E-4</v>
      </c>
      <c r="M78" s="87">
        <f>+L78-K78</f>
        <v>-2.4810920964289064E-3</v>
      </c>
      <c r="N78" s="19">
        <v>46</v>
      </c>
      <c r="O78" t="s">
        <v>222</v>
      </c>
      <c r="P78" t="s">
        <v>233</v>
      </c>
      <c r="R78">
        <v>32</v>
      </c>
    </row>
    <row r="79" spans="1:18" x14ac:dyDescent="0.3">
      <c r="A79" t="s">
        <v>70</v>
      </c>
      <c r="B79" t="s">
        <v>182</v>
      </c>
      <c r="C79" s="28">
        <v>8448</v>
      </c>
      <c r="D79" s="53">
        <v>8365</v>
      </c>
      <c r="E79" s="53">
        <f>+D79-C79</f>
        <v>-83</v>
      </c>
      <c r="F79" s="62">
        <f>((D79/C79)^0.1)-1</f>
        <v>-9.8685199348857999E-4</v>
      </c>
      <c r="G79" s="18">
        <v>71</v>
      </c>
      <c r="H79" s="53">
        <v>72</v>
      </c>
      <c r="I79" s="53">
        <v>64</v>
      </c>
      <c r="J79" s="29">
        <v>67</v>
      </c>
      <c r="K79" s="86">
        <f>+C79/C$7</f>
        <v>2.3530748739066056E-3</v>
      </c>
      <c r="L79" s="57">
        <f>+E79/E$7</f>
        <v>-2.3056324099692211E-4</v>
      </c>
      <c r="M79" s="87">
        <f>+L79-K79</f>
        <v>-2.5836381149035277E-3</v>
      </c>
      <c r="N79" s="19">
        <v>50</v>
      </c>
      <c r="O79" t="s">
        <v>222</v>
      </c>
      <c r="P79" t="s">
        <v>233</v>
      </c>
      <c r="R79">
        <v>32</v>
      </c>
    </row>
    <row r="80" spans="1:18" x14ac:dyDescent="0.3">
      <c r="A80" t="s">
        <v>64</v>
      </c>
      <c r="B80" t="s">
        <v>176</v>
      </c>
      <c r="C80" s="28">
        <v>5280</v>
      </c>
      <c r="D80" s="53">
        <v>4837</v>
      </c>
      <c r="E80" s="53">
        <f>+D80-C80</f>
        <v>-443</v>
      </c>
      <c r="F80" s="62">
        <f>((D80/C80)^0.1)-1</f>
        <v>-8.7248559851541563E-3</v>
      </c>
      <c r="G80" s="18">
        <v>84</v>
      </c>
      <c r="H80" s="53">
        <v>84</v>
      </c>
      <c r="I80" s="53">
        <v>78</v>
      </c>
      <c r="J80" s="29">
        <v>84</v>
      </c>
      <c r="K80" s="86">
        <f>+C80/C$7</f>
        <v>1.4706717961916285E-3</v>
      </c>
      <c r="L80" s="57">
        <f>+E80/E$7</f>
        <v>-1.2305965754414035E-3</v>
      </c>
      <c r="M80" s="87">
        <f>+L80-K80</f>
        <v>-2.7012683716330322E-3</v>
      </c>
      <c r="N80" s="19">
        <v>51</v>
      </c>
      <c r="O80" t="s">
        <v>222</v>
      </c>
      <c r="P80" t="s">
        <v>233</v>
      </c>
      <c r="R80">
        <v>32</v>
      </c>
    </row>
    <row r="81" spans="1:18" x14ac:dyDescent="0.3">
      <c r="A81" t="s">
        <v>82</v>
      </c>
      <c r="B81" t="s">
        <v>194</v>
      </c>
      <c r="C81" s="28">
        <v>9736</v>
      </c>
      <c r="D81" s="53">
        <v>9667</v>
      </c>
      <c r="E81" s="53">
        <f>+D81-C81</f>
        <v>-69</v>
      </c>
      <c r="F81" s="62">
        <f>((D81/C81)^0.1)-1</f>
        <v>-7.1098035388150738E-4</v>
      </c>
      <c r="G81" s="18">
        <v>66</v>
      </c>
      <c r="H81" s="53">
        <v>68</v>
      </c>
      <c r="I81" s="53">
        <v>63</v>
      </c>
      <c r="J81" s="29">
        <v>64</v>
      </c>
      <c r="K81" s="86">
        <f>+C81/C$7</f>
        <v>2.7118296605533514E-3</v>
      </c>
      <c r="L81" s="57">
        <f>+E81/E$7</f>
        <v>-1.9167305576852563E-4</v>
      </c>
      <c r="M81" s="87">
        <f>+L81-K81</f>
        <v>-2.9035027163218769E-3</v>
      </c>
      <c r="N81" s="19">
        <v>53</v>
      </c>
      <c r="O81" t="s">
        <v>222</v>
      </c>
      <c r="P81" t="s">
        <v>233</v>
      </c>
      <c r="R81">
        <v>32</v>
      </c>
    </row>
    <row r="82" spans="1:18" x14ac:dyDescent="0.3">
      <c r="A82" t="s">
        <v>67</v>
      </c>
      <c r="B82" t="s">
        <v>179</v>
      </c>
      <c r="C82" s="28">
        <v>9870</v>
      </c>
      <c r="D82" s="53">
        <v>9808</v>
      </c>
      <c r="E82" s="53">
        <f>+D82-C82</f>
        <v>-62</v>
      </c>
      <c r="F82" s="62">
        <f>((D82/C82)^0.1)-1</f>
        <v>-6.2994892396195379E-4</v>
      </c>
      <c r="G82" s="18">
        <v>64</v>
      </c>
      <c r="H82" s="53">
        <v>66</v>
      </c>
      <c r="I82" s="53">
        <v>62</v>
      </c>
      <c r="J82" s="29">
        <v>63</v>
      </c>
      <c r="K82" s="86">
        <f>+C82/C$7</f>
        <v>2.7491535281082146E-3</v>
      </c>
      <c r="L82" s="57">
        <f>+E82/E$7</f>
        <v>-1.7222796315432737E-4</v>
      </c>
      <c r="M82" s="87">
        <f>+L82-K82</f>
        <v>-2.9213814912625417E-3</v>
      </c>
      <c r="N82" s="19">
        <v>54</v>
      </c>
      <c r="O82" t="s">
        <v>222</v>
      </c>
      <c r="P82" t="s">
        <v>233</v>
      </c>
      <c r="R82">
        <v>32</v>
      </c>
    </row>
    <row r="83" spans="1:18" x14ac:dyDescent="0.3">
      <c r="A83" t="s">
        <v>71</v>
      </c>
      <c r="B83" t="s">
        <v>183</v>
      </c>
      <c r="C83" s="28">
        <v>4568</v>
      </c>
      <c r="D83" s="53">
        <v>3955</v>
      </c>
      <c r="E83" s="53">
        <f>+D83-C83</f>
        <v>-613</v>
      </c>
      <c r="F83" s="62">
        <f>((D83/C83)^0.1)-1</f>
        <v>-1.4306167311093465E-2</v>
      </c>
      <c r="G83" s="18">
        <v>86</v>
      </c>
      <c r="H83" s="53">
        <v>86</v>
      </c>
      <c r="I83" s="53">
        <v>83</v>
      </c>
      <c r="J83" s="29">
        <v>89</v>
      </c>
      <c r="K83" s="86">
        <f>+C83/C$7</f>
        <v>1.2723539327657877E-3</v>
      </c>
      <c r="L83" s="57">
        <f>+E83/E$7</f>
        <v>-1.7028345389290755E-3</v>
      </c>
      <c r="M83" s="87">
        <f>+L83-K83</f>
        <v>-2.975188471694863E-3</v>
      </c>
      <c r="N83" s="19">
        <v>56</v>
      </c>
      <c r="O83" t="s">
        <v>222</v>
      </c>
      <c r="P83" t="s">
        <v>233</v>
      </c>
      <c r="R83">
        <v>32</v>
      </c>
    </row>
    <row r="84" spans="1:18" x14ac:dyDescent="0.3">
      <c r="A84" t="s">
        <v>76</v>
      </c>
      <c r="B84" t="s">
        <v>188</v>
      </c>
      <c r="C84" s="28">
        <v>10387</v>
      </c>
      <c r="D84" s="53">
        <v>10301</v>
      </c>
      <c r="E84" s="53">
        <f>+D84-C84</f>
        <v>-86</v>
      </c>
      <c r="F84" s="62">
        <f>((D84/C84)^0.1)-1</f>
        <v>-8.3105911334135918E-4</v>
      </c>
      <c r="G84" s="18">
        <v>62</v>
      </c>
      <c r="H84" s="53">
        <v>62</v>
      </c>
      <c r="I84" s="53">
        <v>65</v>
      </c>
      <c r="J84" s="29">
        <v>66</v>
      </c>
      <c r="K84" s="86">
        <f>+C84/C$7</f>
        <v>2.8931568081519785E-3</v>
      </c>
      <c r="L84" s="57">
        <f>+E84/E$7</f>
        <v>-2.3889685211729279E-4</v>
      </c>
      <c r="M84" s="87">
        <f>+L84-K84</f>
        <v>-3.1320536602692712E-3</v>
      </c>
      <c r="N84" s="19">
        <v>57</v>
      </c>
      <c r="O84" t="s">
        <v>222</v>
      </c>
      <c r="P84" t="s">
        <v>233</v>
      </c>
      <c r="R84">
        <v>32</v>
      </c>
    </row>
    <row r="85" spans="1:18" x14ac:dyDescent="0.3">
      <c r="A85" t="s">
        <v>13</v>
      </c>
      <c r="B85" t="s">
        <v>125</v>
      </c>
      <c r="C85" s="28">
        <v>4800</v>
      </c>
      <c r="D85" s="53">
        <v>4138</v>
      </c>
      <c r="E85" s="53">
        <f>+D85-C85</f>
        <v>-662</v>
      </c>
      <c r="F85" s="62">
        <f>((D85/C85)^0.1)-1</f>
        <v>-1.4730758817602663E-2</v>
      </c>
      <c r="G85" s="18">
        <v>85</v>
      </c>
      <c r="H85" s="53">
        <v>85</v>
      </c>
      <c r="I85" s="53">
        <v>84</v>
      </c>
      <c r="J85" s="29">
        <v>91</v>
      </c>
      <c r="K85" s="86">
        <f>+C85/C$7</f>
        <v>1.3369743601742078E-3</v>
      </c>
      <c r="L85" s="57">
        <f>+E85/E$7</f>
        <v>-1.8389501872284632E-3</v>
      </c>
      <c r="M85" s="87">
        <f>+L85-K85</f>
        <v>-3.175924547402671E-3</v>
      </c>
      <c r="N85" s="19">
        <v>58</v>
      </c>
      <c r="O85" t="s">
        <v>222</v>
      </c>
      <c r="P85" t="s">
        <v>233</v>
      </c>
      <c r="R85">
        <v>32</v>
      </c>
    </row>
    <row r="86" spans="1:18" x14ac:dyDescent="0.3">
      <c r="A86" t="s">
        <v>33</v>
      </c>
      <c r="B86" t="s">
        <v>145</v>
      </c>
      <c r="C86" s="28">
        <v>9813</v>
      </c>
      <c r="D86" s="53">
        <v>9406</v>
      </c>
      <c r="E86" s="53">
        <f>+D86-C86</f>
        <v>-407</v>
      </c>
      <c r="F86" s="62">
        <f>((D86/C86)^0.1)-1</f>
        <v>-4.2270660697540929E-3</v>
      </c>
      <c r="G86" s="18">
        <v>65</v>
      </c>
      <c r="H86" s="53">
        <v>69</v>
      </c>
      <c r="I86" s="53">
        <v>77</v>
      </c>
      <c r="J86" s="29">
        <v>76</v>
      </c>
      <c r="K86" s="86">
        <f>+C86/C$7</f>
        <v>2.7332769575811461E-3</v>
      </c>
      <c r="L86" s="57">
        <f>+E86/E$7</f>
        <v>-1.1305932419969555E-3</v>
      </c>
      <c r="M86" s="87">
        <f>+L86-K86</f>
        <v>-3.8638701995781016E-3</v>
      </c>
      <c r="N86" s="19">
        <v>61</v>
      </c>
      <c r="O86" t="s">
        <v>222</v>
      </c>
      <c r="P86" t="s">
        <v>233</v>
      </c>
      <c r="R86">
        <v>32</v>
      </c>
    </row>
    <row r="87" spans="1:18" x14ac:dyDescent="0.3">
      <c r="A87" t="s">
        <v>36</v>
      </c>
      <c r="B87" t="s">
        <v>148</v>
      </c>
      <c r="C87" s="28">
        <v>11102</v>
      </c>
      <c r="D87" s="53">
        <v>10817</v>
      </c>
      <c r="E87" s="53">
        <f>+D87-C87</f>
        <v>-285</v>
      </c>
      <c r="F87" s="62">
        <f>((D87/C87)^0.1)-1</f>
        <v>-2.5972514529208901E-3</v>
      </c>
      <c r="G87" s="18">
        <v>59</v>
      </c>
      <c r="H87" s="53">
        <v>59</v>
      </c>
      <c r="I87" s="53">
        <v>71</v>
      </c>
      <c r="J87" s="29">
        <v>72</v>
      </c>
      <c r="K87" s="86">
        <f>+C87/C$7</f>
        <v>3.0923102805529281E-3</v>
      </c>
      <c r="L87" s="57">
        <f>+E87/E$7</f>
        <v>-7.9169305643521446E-4</v>
      </c>
      <c r="M87" s="87">
        <f>+L87-K87</f>
        <v>-3.8840033369881427E-3</v>
      </c>
      <c r="N87" s="19">
        <v>62</v>
      </c>
      <c r="O87" t="s">
        <v>222</v>
      </c>
      <c r="P87" t="s">
        <v>233</v>
      </c>
      <c r="R87">
        <v>32</v>
      </c>
    </row>
    <row r="88" spans="1:18" x14ac:dyDescent="0.3">
      <c r="A88" t="s">
        <v>29</v>
      </c>
      <c r="B88" t="s">
        <v>141</v>
      </c>
      <c r="C88" s="28">
        <v>8932</v>
      </c>
      <c r="D88" s="53">
        <v>8396</v>
      </c>
      <c r="E88" s="53">
        <f>+D88-C88</f>
        <v>-536</v>
      </c>
      <c r="F88" s="62">
        <f>((D88/C88)^0.1)-1</f>
        <v>-6.1693839174433718E-3</v>
      </c>
      <c r="G88" s="18">
        <v>69</v>
      </c>
      <c r="H88" s="53">
        <v>71</v>
      </c>
      <c r="I88" s="53">
        <v>82</v>
      </c>
      <c r="J88" s="29">
        <v>81</v>
      </c>
      <c r="K88" s="86">
        <f>+C88/C$7</f>
        <v>2.4878864552241716E-3</v>
      </c>
      <c r="L88" s="57">
        <f>+E88/E$7</f>
        <v>-1.4889385201728948E-3</v>
      </c>
      <c r="M88" s="87">
        <f>+L88-K88</f>
        <v>-3.9768249753970664E-3</v>
      </c>
      <c r="N88" s="19">
        <v>65</v>
      </c>
      <c r="O88" t="s">
        <v>222</v>
      </c>
      <c r="P88" t="s">
        <v>233</v>
      </c>
      <c r="R88">
        <v>32</v>
      </c>
    </row>
    <row r="89" spans="1:18" x14ac:dyDescent="0.3">
      <c r="A89" t="s">
        <v>85</v>
      </c>
      <c r="B89" t="s">
        <v>197</v>
      </c>
      <c r="C89" s="28">
        <v>8404</v>
      </c>
      <c r="D89" s="53">
        <v>7706</v>
      </c>
      <c r="E89" s="53">
        <f>+D89-C89</f>
        <v>-698</v>
      </c>
      <c r="F89" s="62">
        <f>((D89/C89)^0.1)-1</f>
        <v>-8.6333702421591552E-3</v>
      </c>
      <c r="G89" s="18">
        <v>72</v>
      </c>
      <c r="H89" s="53">
        <v>75</v>
      </c>
      <c r="I89" s="53">
        <v>86</v>
      </c>
      <c r="J89" s="29">
        <v>83</v>
      </c>
      <c r="K89" s="86">
        <f>+C89/C$7</f>
        <v>2.3408192756050089E-3</v>
      </c>
      <c r="L89" s="57">
        <f>+E89/E$7</f>
        <v>-1.9389535206729112E-3</v>
      </c>
      <c r="M89" s="87">
        <f>+L89-K89</f>
        <v>-4.2797727962779197E-3</v>
      </c>
      <c r="N89" s="19">
        <v>67</v>
      </c>
      <c r="O89" t="s">
        <v>222</v>
      </c>
      <c r="P89" t="s">
        <v>233</v>
      </c>
      <c r="R89">
        <v>32</v>
      </c>
    </row>
    <row r="90" spans="1:18" x14ac:dyDescent="0.3">
      <c r="A90" t="s">
        <v>60</v>
      </c>
      <c r="B90" t="s">
        <v>172</v>
      </c>
      <c r="C90" s="28">
        <v>13230</v>
      </c>
      <c r="D90" s="53">
        <v>12863</v>
      </c>
      <c r="E90" s="53">
        <f>+D90-C90</f>
        <v>-367</v>
      </c>
      <c r="F90" s="62">
        <f>((D90/C90)^0.1)-1</f>
        <v>-2.8092471625421611E-3</v>
      </c>
      <c r="G90" s="18">
        <v>56</v>
      </c>
      <c r="H90" s="53">
        <v>56</v>
      </c>
      <c r="I90" s="53">
        <v>76</v>
      </c>
      <c r="J90" s="29">
        <v>73</v>
      </c>
      <c r="K90" s="86">
        <f>+C90/C$7</f>
        <v>3.6850355802301601E-3</v>
      </c>
      <c r="L90" s="57">
        <f>+E90/E$7</f>
        <v>-1.0194784270586797E-3</v>
      </c>
      <c r="M90" s="87">
        <f>+L90-K90</f>
        <v>-4.7045140072888396E-3</v>
      </c>
      <c r="N90" s="19">
        <v>68</v>
      </c>
      <c r="O90" t="s">
        <v>222</v>
      </c>
      <c r="P90" t="s">
        <v>233</v>
      </c>
      <c r="R90">
        <v>32</v>
      </c>
    </row>
    <row r="91" spans="1:18" x14ac:dyDescent="0.3">
      <c r="A91" t="s">
        <v>93</v>
      </c>
      <c r="B91" t="s">
        <v>205</v>
      </c>
      <c r="C91" s="28">
        <v>16071</v>
      </c>
      <c r="D91" s="53">
        <v>15868</v>
      </c>
      <c r="E91" s="53">
        <f>+D91-C91</f>
        <v>-203</v>
      </c>
      <c r="F91" s="62">
        <f>((D91/C91)^0.1)-1</f>
        <v>-1.2703826713555966E-3</v>
      </c>
      <c r="G91" s="18">
        <v>49</v>
      </c>
      <c r="H91" s="53">
        <v>51</v>
      </c>
      <c r="I91" s="53">
        <v>68</v>
      </c>
      <c r="J91" s="29">
        <v>68</v>
      </c>
      <c r="K91" s="86">
        <f>+C91/C$7</f>
        <v>4.476357279658269E-3</v>
      </c>
      <c r="L91" s="57">
        <f>+E91/E$7</f>
        <v>-5.6390768581174929E-4</v>
      </c>
      <c r="M91" s="87">
        <f>+L91-K91</f>
        <v>-5.0402649654700182E-3</v>
      </c>
      <c r="N91" s="19">
        <v>70</v>
      </c>
      <c r="O91" t="s">
        <v>222</v>
      </c>
      <c r="P91" t="s">
        <v>233</v>
      </c>
      <c r="R91">
        <v>32</v>
      </c>
    </row>
    <row r="92" spans="1:18" x14ac:dyDescent="0.3">
      <c r="A92" t="s">
        <v>31</v>
      </c>
      <c r="B92" t="s">
        <v>143</v>
      </c>
      <c r="C92" s="28">
        <v>7740</v>
      </c>
      <c r="D92" s="53">
        <v>6695</v>
      </c>
      <c r="E92" s="53">
        <f>+D92-C92</f>
        <v>-1045</v>
      </c>
      <c r="F92" s="62">
        <f>((D92/C92)^0.1)-1</f>
        <v>-1.4399393503922941E-2</v>
      </c>
      <c r="G92" s="18">
        <v>73</v>
      </c>
      <c r="H92" s="53">
        <v>78</v>
      </c>
      <c r="I92" s="53">
        <v>88</v>
      </c>
      <c r="J92" s="29">
        <v>90</v>
      </c>
      <c r="K92" s="86">
        <f>+C92/C$7</f>
        <v>2.15587115578091E-3</v>
      </c>
      <c r="L92" s="57">
        <f>+E92/E$7</f>
        <v>-2.902874540262453E-3</v>
      </c>
      <c r="M92" s="87">
        <f>+L92-K92</f>
        <v>-5.0587456960433635E-3</v>
      </c>
      <c r="N92" s="19">
        <v>72</v>
      </c>
      <c r="O92" t="s">
        <v>222</v>
      </c>
      <c r="P92" t="s">
        <v>233</v>
      </c>
      <c r="R92">
        <v>32</v>
      </c>
    </row>
    <row r="93" spans="1:18" x14ac:dyDescent="0.3">
      <c r="A93" t="s">
        <v>17</v>
      </c>
      <c r="B93" t="s">
        <v>129</v>
      </c>
      <c r="C93" s="28">
        <v>18618</v>
      </c>
      <c r="D93" s="53">
        <v>18356</v>
      </c>
      <c r="E93" s="53">
        <f>+D93-C93</f>
        <v>-262</v>
      </c>
      <c r="F93" s="62">
        <f>((D93/C93)^0.1)-1</f>
        <v>-1.4162320117570015E-3</v>
      </c>
      <c r="G93" s="18">
        <v>41</v>
      </c>
      <c r="H93" s="53">
        <v>42</v>
      </c>
      <c r="I93" s="53">
        <v>70</v>
      </c>
      <c r="J93" s="29">
        <v>69</v>
      </c>
      <c r="K93" s="86">
        <f>+C93/C$7</f>
        <v>5.1857892995257086E-3</v>
      </c>
      <c r="L93" s="57">
        <f>+E93/E$7</f>
        <v>-7.27802037845706E-4</v>
      </c>
      <c r="M93" s="87">
        <f>+L93-K93</f>
        <v>-5.9135913373714148E-3</v>
      </c>
      <c r="N93" s="19">
        <v>75</v>
      </c>
      <c r="O93" t="s">
        <v>222</v>
      </c>
      <c r="P93" t="s">
        <v>233</v>
      </c>
      <c r="R93">
        <v>32</v>
      </c>
    </row>
    <row r="94" spans="1:18" x14ac:dyDescent="0.3">
      <c r="A94" t="s">
        <v>46</v>
      </c>
      <c r="B94" t="s">
        <v>158</v>
      </c>
      <c r="C94" s="28">
        <v>10984</v>
      </c>
      <c r="D94" s="53">
        <v>9773</v>
      </c>
      <c r="E94" s="53">
        <f>+D94-C94</f>
        <v>-1211</v>
      </c>
      <c r="F94" s="62">
        <f>((D94/C94)^0.1)-1</f>
        <v>-1.161365350832988E-2</v>
      </c>
      <c r="G94" s="18">
        <v>60</v>
      </c>
      <c r="H94" s="53">
        <v>67</v>
      </c>
      <c r="I94" s="53">
        <v>89</v>
      </c>
      <c r="J94" s="29">
        <v>87</v>
      </c>
      <c r="K94" s="86">
        <f>+C94/C$7</f>
        <v>3.0594429941986456E-3</v>
      </c>
      <c r="L94" s="57">
        <f>+E94/E$7</f>
        <v>-3.3640010222562976E-3</v>
      </c>
      <c r="M94" s="87">
        <f>+L94-K94</f>
        <v>-6.4234440164549437E-3</v>
      </c>
      <c r="N94" s="19">
        <v>76</v>
      </c>
      <c r="O94" t="s">
        <v>222</v>
      </c>
      <c r="P94" t="s">
        <v>233</v>
      </c>
      <c r="R94">
        <v>32</v>
      </c>
    </row>
    <row r="95" spans="1:18" x14ac:dyDescent="0.3">
      <c r="A95" t="s">
        <v>23</v>
      </c>
      <c r="B95" t="s">
        <v>135</v>
      </c>
      <c r="C95" s="28">
        <v>20610</v>
      </c>
      <c r="D95" s="53">
        <v>20160</v>
      </c>
      <c r="E95" s="53">
        <f>+D95-C95</f>
        <v>-450</v>
      </c>
      <c r="F95" s="62">
        <f>((D95/C95)^0.1)-1</f>
        <v>-2.2051602238242207E-3</v>
      </c>
      <c r="G95" s="18">
        <v>36</v>
      </c>
      <c r="H95" s="53">
        <v>39</v>
      </c>
      <c r="I95" s="53">
        <v>79</v>
      </c>
      <c r="J95" s="29">
        <v>70</v>
      </c>
      <c r="K95" s="86">
        <f>+C95/C$7</f>
        <v>5.7406336589980048E-3</v>
      </c>
      <c r="L95" s="57">
        <f>+E95/E$7</f>
        <v>-1.2500416680556019E-3</v>
      </c>
      <c r="M95" s="87">
        <f>+L95-K95</f>
        <v>-6.9906753270536064E-3</v>
      </c>
      <c r="N95" s="19">
        <v>78</v>
      </c>
      <c r="O95" t="s">
        <v>222</v>
      </c>
      <c r="P95" t="s">
        <v>233</v>
      </c>
      <c r="R95">
        <v>32</v>
      </c>
    </row>
    <row r="96" spans="1:18" x14ac:dyDescent="0.3">
      <c r="A96" t="s">
        <v>39</v>
      </c>
      <c r="B96" t="s">
        <v>151</v>
      </c>
      <c r="C96" s="28">
        <v>16472</v>
      </c>
      <c r="D96" s="53">
        <v>15538</v>
      </c>
      <c r="E96" s="53">
        <f>+D96-C96</f>
        <v>-934</v>
      </c>
      <c r="F96" s="62">
        <f>((D96/C96)^0.1)-1</f>
        <v>-5.820329191925433E-3</v>
      </c>
      <c r="G96" s="18">
        <v>47</v>
      </c>
      <c r="H96" s="53">
        <v>52</v>
      </c>
      <c r="I96" s="53">
        <v>87</v>
      </c>
      <c r="J96" s="29">
        <v>80</v>
      </c>
      <c r="K96" s="86">
        <f>+C96/C$7</f>
        <v>4.588050345997823E-3</v>
      </c>
      <c r="L96" s="57">
        <f>+E96/E$7</f>
        <v>-2.5945309288087381E-3</v>
      </c>
      <c r="M96" s="87">
        <f>+L96-K96</f>
        <v>-7.1825812748065616E-3</v>
      </c>
      <c r="N96" s="19">
        <v>79</v>
      </c>
      <c r="O96" t="s">
        <v>222</v>
      </c>
      <c r="P96" t="s">
        <v>233</v>
      </c>
      <c r="R96">
        <v>32</v>
      </c>
    </row>
    <row r="97" spans="1:18" x14ac:dyDescent="0.3">
      <c r="A97" t="s">
        <v>43</v>
      </c>
      <c r="B97" t="s">
        <v>155</v>
      </c>
      <c r="C97" s="28">
        <v>18922</v>
      </c>
      <c r="D97" s="53">
        <v>18233</v>
      </c>
      <c r="E97" s="53">
        <f>+D97-C97</f>
        <v>-689</v>
      </c>
      <c r="F97" s="62">
        <f>((D97/C97)^0.1)-1</f>
        <v>-3.7023420905116788E-3</v>
      </c>
      <c r="G97" s="18">
        <v>39</v>
      </c>
      <c r="H97" s="53">
        <v>44</v>
      </c>
      <c r="I97" s="53">
        <v>85</v>
      </c>
      <c r="J97" s="29">
        <v>75</v>
      </c>
      <c r="K97" s="86">
        <f>+C97/C$7</f>
        <v>5.2704643423367413E-3</v>
      </c>
      <c r="L97" s="57">
        <f>+E97/E$7</f>
        <v>-1.9139526873117993E-3</v>
      </c>
      <c r="M97" s="87">
        <f>+L97-K97</f>
        <v>-7.1844170296485408E-3</v>
      </c>
      <c r="N97" s="19">
        <v>80</v>
      </c>
      <c r="O97" t="s">
        <v>222</v>
      </c>
      <c r="P97" t="s">
        <v>233</v>
      </c>
      <c r="R97">
        <v>32</v>
      </c>
    </row>
    <row r="98" spans="1:18" x14ac:dyDescent="0.3">
      <c r="A98" t="s">
        <v>77</v>
      </c>
      <c r="B98" t="s">
        <v>189</v>
      </c>
      <c r="C98" s="28">
        <v>17707</v>
      </c>
      <c r="D98" s="53">
        <v>16182</v>
      </c>
      <c r="E98" s="53">
        <f>+D98-C98</f>
        <v>-1525</v>
      </c>
      <c r="F98" s="62">
        <f>((D98/C98)^0.1)-1</f>
        <v>-8.9656198017963318E-3</v>
      </c>
      <c r="G98" s="18">
        <v>44</v>
      </c>
      <c r="H98" s="53">
        <v>50</v>
      </c>
      <c r="I98" s="53">
        <v>90</v>
      </c>
      <c r="J98" s="29">
        <v>85</v>
      </c>
      <c r="K98" s="86">
        <f>+C98/C$7</f>
        <v>4.9320427074176455E-3</v>
      </c>
      <c r="L98" s="57">
        <f>+E98/E$7</f>
        <v>-4.2362523195217617E-3</v>
      </c>
      <c r="M98" s="87">
        <f>+L98-K98</f>
        <v>-9.1682950269394072E-3</v>
      </c>
      <c r="N98" s="19">
        <v>82</v>
      </c>
      <c r="O98" t="s">
        <v>222</v>
      </c>
      <c r="P98" t="s">
        <v>233</v>
      </c>
      <c r="R98">
        <v>32</v>
      </c>
    </row>
    <row r="99" spans="1:18" x14ac:dyDescent="0.3">
      <c r="A99" t="s">
        <v>42</v>
      </c>
      <c r="B99" t="s">
        <v>154</v>
      </c>
      <c r="C99" s="28">
        <v>45557</v>
      </c>
      <c r="D99" s="53">
        <v>45192</v>
      </c>
      <c r="E99" s="53">
        <f>+D99-C99</f>
        <v>-365</v>
      </c>
      <c r="F99" s="62">
        <f>((D99/C99)^0.1)-1</f>
        <v>-8.0409745559184564E-4</v>
      </c>
      <c r="G99" s="18">
        <v>19</v>
      </c>
      <c r="H99" s="53">
        <v>21</v>
      </c>
      <c r="I99" s="53">
        <v>75</v>
      </c>
      <c r="J99" s="29">
        <v>65</v>
      </c>
      <c r="K99" s="86">
        <f>+C99/C$7</f>
        <v>1.2689279359678413E-2</v>
      </c>
      <c r="L99" s="57">
        <f>+E99/E$7</f>
        <v>-1.0139226863117659E-3</v>
      </c>
      <c r="M99" s="87">
        <f>+L99-K99</f>
        <v>-1.370320204599018E-2</v>
      </c>
      <c r="N99" s="19">
        <v>86</v>
      </c>
      <c r="O99" t="s">
        <v>222</v>
      </c>
      <c r="P99" t="s">
        <v>233</v>
      </c>
      <c r="R99">
        <v>32</v>
      </c>
    </row>
    <row r="100" spans="1:18" x14ac:dyDescent="0.3">
      <c r="A100" t="s">
        <v>26</v>
      </c>
      <c r="B100" t="s">
        <v>138</v>
      </c>
      <c r="C100" s="28">
        <v>58559</v>
      </c>
      <c r="D100" s="53">
        <v>58201</v>
      </c>
      <c r="E100" s="53">
        <f>+D100-C100</f>
        <v>-358</v>
      </c>
      <c r="F100" s="62">
        <f>((D100/C100)^0.1)-1</f>
        <v>-6.1303764400721938E-4</v>
      </c>
      <c r="G100" s="18">
        <v>15</v>
      </c>
      <c r="H100" s="53">
        <v>16</v>
      </c>
      <c r="I100" s="53">
        <v>74</v>
      </c>
      <c r="J100" s="29">
        <v>62</v>
      </c>
      <c r="K100" s="86">
        <f>+C100/C$7</f>
        <v>1.63108086578003E-2</v>
      </c>
      <c r="L100" s="57">
        <f>+E100/E$7</f>
        <v>-9.9447759369756779E-4</v>
      </c>
      <c r="M100" s="87">
        <f>+L100-K100</f>
        <v>-1.7305286251497867E-2</v>
      </c>
      <c r="N100" s="19">
        <v>87</v>
      </c>
      <c r="O100" t="s">
        <v>222</v>
      </c>
      <c r="P100" t="s">
        <v>233</v>
      </c>
      <c r="R100">
        <v>32</v>
      </c>
    </row>
    <row r="101" spans="1:18" x14ac:dyDescent="0.3">
      <c r="A101" t="s">
        <v>54</v>
      </c>
      <c r="B101" t="s">
        <v>166</v>
      </c>
      <c r="C101" s="28">
        <v>53913</v>
      </c>
      <c r="D101" s="53">
        <v>52276</v>
      </c>
      <c r="E101" s="53">
        <f>+D101-C101</f>
        <v>-1637</v>
      </c>
      <c r="F101" s="62">
        <f>((D101/C101)^0.1)-1</f>
        <v>-3.0786772721047573E-3</v>
      </c>
      <c r="G101" s="18">
        <v>17</v>
      </c>
      <c r="H101" s="53">
        <v>18</v>
      </c>
      <c r="I101" s="53">
        <v>91</v>
      </c>
      <c r="J101" s="29">
        <v>74</v>
      </c>
      <c r="K101" s="86">
        <f>+C101/C$7</f>
        <v>1.501672889168168E-2</v>
      </c>
      <c r="L101" s="57">
        <f>+E101/E$7</f>
        <v>-4.5473738013489338E-3</v>
      </c>
      <c r="M101" s="87">
        <f>+L101-K101</f>
        <v>-1.9564102693030612E-2</v>
      </c>
      <c r="N101" s="19">
        <v>88</v>
      </c>
      <c r="O101" t="s">
        <v>222</v>
      </c>
      <c r="P101" t="s">
        <v>233</v>
      </c>
      <c r="R101">
        <v>32</v>
      </c>
    </row>
    <row r="102" spans="1:18" x14ac:dyDescent="0.3">
      <c r="A102" t="s">
        <v>92</v>
      </c>
      <c r="B102" t="s">
        <v>204</v>
      </c>
      <c r="C102" s="30">
        <v>61415</v>
      </c>
      <c r="D102" s="54">
        <v>58296</v>
      </c>
      <c r="E102" s="54">
        <f>+D102-C102</f>
        <v>-3119</v>
      </c>
      <c r="F102" s="64">
        <f>((D102/C102)^0.1)-1</f>
        <v>-5.1985032321651969E-3</v>
      </c>
      <c r="G102" s="24">
        <v>12</v>
      </c>
      <c r="H102" s="54">
        <v>15</v>
      </c>
      <c r="I102" s="54">
        <v>92</v>
      </c>
      <c r="J102" s="31">
        <v>77</v>
      </c>
      <c r="K102" s="88">
        <f>+C102/C$7</f>
        <v>1.7106308402103951E-2</v>
      </c>
      <c r="L102" s="89">
        <f>+E102/E$7</f>
        <v>-8.6641776948120485E-3</v>
      </c>
      <c r="M102" s="90">
        <f>+L102-K102</f>
        <v>-2.5770486096915998E-2</v>
      </c>
      <c r="N102" s="25">
        <v>89</v>
      </c>
      <c r="O102" t="s">
        <v>222</v>
      </c>
      <c r="P102" t="s">
        <v>233</v>
      </c>
      <c r="R102">
        <v>32</v>
      </c>
    </row>
    <row r="106" spans="1:18" ht="14.4" customHeight="1" x14ac:dyDescent="0.3">
      <c r="A106" s="98" t="s">
        <v>104</v>
      </c>
      <c r="B106" s="98"/>
      <c r="C106" s="98"/>
      <c r="D106" s="98"/>
      <c r="E106" s="98"/>
      <c r="F106" s="98"/>
      <c r="G106" s="98"/>
      <c r="H106" s="98"/>
      <c r="I106" s="98"/>
    </row>
  </sheetData>
  <sortState xmlns:xlrd2="http://schemas.microsoft.com/office/spreadsheetml/2017/richdata2" ref="A71:P102">
    <sortCondition descending="1" ref="M71:M102"/>
  </sortState>
  <mergeCells count="11">
    <mergeCell ref="M4:M5"/>
    <mergeCell ref="A106:I106"/>
    <mergeCell ref="G4:J4"/>
    <mergeCell ref="E5:F5"/>
    <mergeCell ref="I5:J5"/>
    <mergeCell ref="K4:K5"/>
    <mergeCell ref="L4:L5"/>
    <mergeCell ref="A1:D1"/>
    <mergeCell ref="A2:D2"/>
    <mergeCell ref="A3:D3"/>
    <mergeCell ref="C4:F4"/>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7"/>
  <sheetViews>
    <sheetView workbookViewId="0">
      <pane xSplit="2" ySplit="8" topLeftCell="C49" activePane="bottomRight" state="frozen"/>
      <selection pane="topRight" activeCell="C1" sqref="C1"/>
      <selection pane="bottomLeft" activeCell="A9" sqref="A9"/>
      <selection pane="bottomRight" activeCell="D5" sqref="D5"/>
    </sheetView>
  </sheetViews>
  <sheetFormatPr defaultRowHeight="14.4" x14ac:dyDescent="0.3"/>
  <cols>
    <col min="1" max="1" width="8" bestFit="1" customWidth="1" collapsed="1"/>
    <col min="2" max="2" width="15.5546875" bestFit="1" customWidth="1" collapsed="1"/>
    <col min="3" max="3" width="10.109375" bestFit="1" customWidth="1" collapsed="1"/>
    <col min="4" max="4" width="10.109375" customWidth="1"/>
    <col min="5" max="5" width="10.109375" bestFit="1" customWidth="1" collapsed="1"/>
    <col min="10" max="10" width="14.6640625" bestFit="1" customWidth="1" collapsed="1"/>
    <col min="11" max="11" width="14.6640625" customWidth="1"/>
    <col min="12" max="12" width="14.6640625" bestFit="1" customWidth="1" collapsed="1"/>
  </cols>
  <sheetData>
    <row r="1" spans="1:16" ht="18" x14ac:dyDescent="0.35">
      <c r="A1" s="35" t="s">
        <v>0</v>
      </c>
      <c r="B1" s="34"/>
      <c r="C1" s="34"/>
      <c r="D1" s="34"/>
      <c r="E1" s="34"/>
      <c r="J1" s="6" t="s">
        <v>0</v>
      </c>
      <c r="K1" s="6"/>
    </row>
    <row r="2" spans="1:16" ht="17.399999999999999" x14ac:dyDescent="0.35">
      <c r="A2" s="36" t="s">
        <v>106</v>
      </c>
      <c r="B2" s="34"/>
      <c r="C2" s="34"/>
      <c r="D2" s="34"/>
      <c r="E2" s="34"/>
      <c r="J2" s="7" t="s">
        <v>109</v>
      </c>
      <c r="K2" s="7"/>
    </row>
    <row r="3" spans="1:16" x14ac:dyDescent="0.3">
      <c r="A3" t="s">
        <v>1</v>
      </c>
      <c r="J3" t="s">
        <v>1</v>
      </c>
    </row>
    <row r="4" spans="1:16" x14ac:dyDescent="0.3">
      <c r="A4" t="s">
        <v>2</v>
      </c>
      <c r="C4" s="2" t="s">
        <v>107</v>
      </c>
      <c r="D4" s="5">
        <f>+(D5^0.1)-1</f>
        <v>1.8789090788335461E-2</v>
      </c>
      <c r="J4" t="s">
        <v>2</v>
      </c>
    </row>
    <row r="5" spans="1:16" x14ac:dyDescent="0.3">
      <c r="C5" s="102" t="s">
        <v>234</v>
      </c>
      <c r="D5" s="101">
        <v>1.2045999999999999</v>
      </c>
      <c r="F5" t="s">
        <v>108</v>
      </c>
      <c r="I5" t="s">
        <v>108</v>
      </c>
      <c r="M5" t="s">
        <v>108</v>
      </c>
      <c r="P5" t="s">
        <v>108</v>
      </c>
    </row>
    <row r="6" spans="1:16" x14ac:dyDescent="0.3">
      <c r="A6" s="1" t="s">
        <v>3</v>
      </c>
      <c r="B6" s="1" t="s">
        <v>4</v>
      </c>
      <c r="C6" s="1" t="s">
        <v>5</v>
      </c>
      <c r="D6" s="1" t="s">
        <v>105</v>
      </c>
      <c r="E6" s="1" t="s">
        <v>6</v>
      </c>
      <c r="F6" s="4" t="s">
        <v>107</v>
      </c>
      <c r="G6" s="1" t="s">
        <v>105</v>
      </c>
      <c r="H6" s="1" t="s">
        <v>6</v>
      </c>
      <c r="I6" s="4" t="s">
        <v>107</v>
      </c>
      <c r="J6" s="8" t="s">
        <v>5</v>
      </c>
      <c r="K6" s="1" t="s">
        <v>105</v>
      </c>
      <c r="L6" s="8" t="s">
        <v>6</v>
      </c>
      <c r="M6" s="4" t="s">
        <v>107</v>
      </c>
      <c r="N6" s="1" t="s">
        <v>105</v>
      </c>
      <c r="O6" s="1" t="s">
        <v>6</v>
      </c>
      <c r="P6" s="4" t="s">
        <v>107</v>
      </c>
    </row>
    <row r="8" spans="1:16" x14ac:dyDescent="0.3">
      <c r="A8" t="s">
        <v>7</v>
      </c>
      <c r="B8" t="s">
        <v>8</v>
      </c>
      <c r="C8" s="3">
        <v>48360</v>
      </c>
      <c r="D8" s="3">
        <f>+C8*D$5</f>
        <v>58254.455999999998</v>
      </c>
      <c r="E8" s="3">
        <v>64909</v>
      </c>
      <c r="F8" s="5">
        <f>+((E8/D8)^0.1)-1</f>
        <v>1.0875280747061566E-2</v>
      </c>
      <c r="J8" s="3">
        <v>161260152</v>
      </c>
      <c r="K8" s="3">
        <f>+J8*D$5</f>
        <v>194253979.09919998</v>
      </c>
      <c r="L8" s="3">
        <v>235686944</v>
      </c>
      <c r="M8" s="5">
        <f>+((L8/K8)^0.1)-1</f>
        <v>1.9521902375506439E-2</v>
      </c>
    </row>
    <row r="9" spans="1:16" x14ac:dyDescent="0.3">
      <c r="C9" s="3"/>
      <c r="D9" s="3"/>
      <c r="E9" s="3"/>
    </row>
    <row r="10" spans="1:16" x14ac:dyDescent="0.3">
      <c r="A10" t="s">
        <v>28</v>
      </c>
      <c r="B10" t="s">
        <v>140</v>
      </c>
      <c r="C10" s="3">
        <v>44180</v>
      </c>
      <c r="D10" s="3">
        <f>+C10*D$5</f>
        <v>53219.227999999996</v>
      </c>
      <c r="E10" s="3">
        <v>72378</v>
      </c>
      <c r="F10" s="5">
        <f>+((E10/D10)^0.1)-1</f>
        <v>3.1225873108182478E-2</v>
      </c>
      <c r="G10">
        <v>27</v>
      </c>
      <c r="H10" s="3">
        <v>27</v>
      </c>
      <c r="I10" s="3">
        <v>1</v>
      </c>
      <c r="J10" s="3">
        <v>4043279</v>
      </c>
      <c r="K10" s="3">
        <f>+J10*D$5</f>
        <v>4870533.8833999997</v>
      </c>
      <c r="L10" s="3">
        <v>6934939</v>
      </c>
      <c r="M10" s="5">
        <f>+((L10/K10)^0.1)-1</f>
        <v>3.5968636748043625E-2</v>
      </c>
      <c r="N10">
        <v>9</v>
      </c>
      <c r="O10" s="3">
        <v>7</v>
      </c>
      <c r="P10" s="3">
        <v>4</v>
      </c>
    </row>
    <row r="11" spans="1:16" x14ac:dyDescent="0.3">
      <c r="A11" t="s">
        <v>52</v>
      </c>
      <c r="B11" t="s">
        <v>164</v>
      </c>
      <c r="C11" s="3">
        <v>37046</v>
      </c>
      <c r="D11" s="3">
        <f>+C11*D$5</f>
        <v>44625.611599999997</v>
      </c>
      <c r="E11" s="3">
        <v>59885</v>
      </c>
      <c r="F11" s="5">
        <f>+((E11/D11)^0.1)-1</f>
        <v>2.9848610258316643E-2</v>
      </c>
      <c r="G11">
        <v>72</v>
      </c>
      <c r="H11" s="3">
        <v>72</v>
      </c>
      <c r="I11" s="3">
        <v>2</v>
      </c>
      <c r="J11" s="3">
        <v>724857</v>
      </c>
      <c r="K11" s="3">
        <f>+J11*D$5</f>
        <v>873162.74219999998</v>
      </c>
      <c r="L11" s="3">
        <v>1392939</v>
      </c>
      <c r="M11" s="5">
        <f>+((L11/K11)^0.1)-1</f>
        <v>4.7812777671207396E-2</v>
      </c>
      <c r="N11">
        <v>46</v>
      </c>
      <c r="O11" s="3">
        <v>31</v>
      </c>
      <c r="P11" s="3">
        <v>1</v>
      </c>
    </row>
    <row r="12" spans="1:16" x14ac:dyDescent="0.3">
      <c r="A12" t="s">
        <v>22</v>
      </c>
      <c r="B12" t="s">
        <v>134</v>
      </c>
      <c r="C12" s="3">
        <v>38655</v>
      </c>
      <c r="D12" s="3">
        <f>+C12*D$5</f>
        <v>46563.812999999995</v>
      </c>
      <c r="E12" s="3">
        <v>59218</v>
      </c>
      <c r="F12" s="5">
        <f>+((E12/D12)^0.1)-1</f>
        <v>2.4331480369955472E-2</v>
      </c>
      <c r="G12">
        <v>62</v>
      </c>
      <c r="H12" s="3">
        <v>62</v>
      </c>
      <c r="I12" s="3">
        <v>3</v>
      </c>
      <c r="J12" s="3">
        <v>692894</v>
      </c>
      <c r="K12" s="3">
        <f>+J12*D$5</f>
        <v>834660.11239999998</v>
      </c>
      <c r="L12" s="3">
        <v>1101522</v>
      </c>
      <c r="M12" s="5">
        <f>+((L12/K12)^0.1)-1</f>
        <v>2.8130757323472144E-2</v>
      </c>
      <c r="N12">
        <v>49</v>
      </c>
      <c r="O12" s="3">
        <v>41</v>
      </c>
      <c r="P12" s="3">
        <v>6</v>
      </c>
    </row>
    <row r="13" spans="1:16" x14ac:dyDescent="0.3">
      <c r="A13" t="s">
        <v>69</v>
      </c>
      <c r="B13" t="s">
        <v>181</v>
      </c>
      <c r="C13" s="3">
        <v>33820</v>
      </c>
      <c r="D13" s="3">
        <f>+C13*D$5</f>
        <v>40739.571999999993</v>
      </c>
      <c r="E13" s="3">
        <v>51718</v>
      </c>
      <c r="F13" s="5">
        <f>+((E13/D13)^0.1)-1</f>
        <v>2.4147539549408403E-2</v>
      </c>
      <c r="G13">
        <v>83</v>
      </c>
      <c r="H13" s="3">
        <v>83</v>
      </c>
      <c r="I13" s="3">
        <v>4</v>
      </c>
      <c r="J13" s="3">
        <v>284026</v>
      </c>
      <c r="K13" s="3">
        <f>+J13*D$5</f>
        <v>342137.71959999995</v>
      </c>
      <c r="L13" s="3">
        <v>429850</v>
      </c>
      <c r="M13" s="5">
        <f>+((L13/K13)^0.1)-1</f>
        <v>2.3084717731692406E-2</v>
      </c>
      <c r="N13">
        <v>83</v>
      </c>
      <c r="O13" s="3">
        <v>80</v>
      </c>
      <c r="P13" s="3">
        <v>11</v>
      </c>
    </row>
    <row r="14" spans="1:16" x14ac:dyDescent="0.3">
      <c r="A14" t="s">
        <v>100</v>
      </c>
      <c r="B14" t="s">
        <v>212</v>
      </c>
      <c r="C14" s="3">
        <v>38362</v>
      </c>
      <c r="D14" s="3">
        <f>+C14*D$5</f>
        <v>46210.865199999993</v>
      </c>
      <c r="E14" s="3">
        <v>57696</v>
      </c>
      <c r="F14" s="5">
        <f>+((E14/D14)^0.1)-1</f>
        <v>2.2445482749916978E-2</v>
      </c>
      <c r="G14">
        <v>65</v>
      </c>
      <c r="H14" s="3">
        <v>65</v>
      </c>
      <c r="I14" s="3">
        <v>5</v>
      </c>
      <c r="J14" s="3">
        <v>786698</v>
      </c>
      <c r="K14" s="3">
        <f>+J14*D$5</f>
        <v>947656.41079999995</v>
      </c>
      <c r="L14" s="3">
        <v>1146223</v>
      </c>
      <c r="M14" s="5">
        <f>+((L14/K14)^0.1)-1</f>
        <v>1.9205647318298658E-2</v>
      </c>
      <c r="N14">
        <v>41</v>
      </c>
      <c r="O14" s="3">
        <v>40</v>
      </c>
      <c r="P14" s="3">
        <v>22</v>
      </c>
    </row>
    <row r="15" spans="1:16" x14ac:dyDescent="0.3">
      <c r="A15" t="s">
        <v>46</v>
      </c>
      <c r="B15" t="s">
        <v>158</v>
      </c>
      <c r="C15" s="3">
        <v>41464</v>
      </c>
      <c r="D15" s="3">
        <f>+C15*D$5</f>
        <v>49947.534399999997</v>
      </c>
      <c r="E15" s="3">
        <v>61944</v>
      </c>
      <c r="F15" s="5">
        <f>+((E15/D15)^0.1)-1</f>
        <v>2.1759111388663488E-2</v>
      </c>
      <c r="G15">
        <v>41</v>
      </c>
      <c r="H15" s="3">
        <v>41</v>
      </c>
      <c r="I15" s="3">
        <v>6</v>
      </c>
      <c r="J15" s="3">
        <v>447191</v>
      </c>
      <c r="K15" s="3">
        <f>+J15*D$5</f>
        <v>538686.27859999996</v>
      </c>
      <c r="L15" s="3">
        <v>601683</v>
      </c>
      <c r="M15" s="5">
        <f>+((L15/K15)^0.1)-1</f>
        <v>1.1121122033937114E-2</v>
      </c>
      <c r="N15">
        <v>67</v>
      </c>
      <c r="O15" s="3">
        <v>67</v>
      </c>
      <c r="P15" s="3">
        <v>48</v>
      </c>
    </row>
    <row r="16" spans="1:16" x14ac:dyDescent="0.3">
      <c r="A16" t="s">
        <v>21</v>
      </c>
      <c r="B16" t="s">
        <v>133</v>
      </c>
      <c r="C16" s="3">
        <v>25717</v>
      </c>
      <c r="D16" s="3">
        <f>+C16*D$5</f>
        <v>30978.698199999999</v>
      </c>
      <c r="E16" s="3">
        <v>38206</v>
      </c>
      <c r="F16" s="5">
        <f>+((E16/D16)^0.1)-1</f>
        <v>2.1190675878157261E-2</v>
      </c>
      <c r="G16">
        <v>92</v>
      </c>
      <c r="H16" s="3">
        <v>92</v>
      </c>
      <c r="I16" s="3">
        <v>7</v>
      </c>
      <c r="J16" s="3">
        <v>161875</v>
      </c>
      <c r="K16" s="3">
        <f>+J16*D$5</f>
        <v>194994.62499999997</v>
      </c>
      <c r="L16" s="3">
        <v>214319</v>
      </c>
      <c r="M16" s="5">
        <f>+((L16/K16)^0.1)-1</f>
        <v>9.4941426472847645E-3</v>
      </c>
      <c r="N16">
        <v>90</v>
      </c>
      <c r="O16" s="3">
        <v>90</v>
      </c>
      <c r="P16" s="3">
        <v>54</v>
      </c>
    </row>
    <row r="17" spans="1:16" x14ac:dyDescent="0.3">
      <c r="A17" t="s">
        <v>80</v>
      </c>
      <c r="B17" t="s">
        <v>192</v>
      </c>
      <c r="C17" s="3">
        <v>33408</v>
      </c>
      <c r="D17" s="3">
        <f>+C17*D$5</f>
        <v>40243.2768</v>
      </c>
      <c r="E17" s="3">
        <v>49477</v>
      </c>
      <c r="F17" s="5">
        <f>+((E17/D17)^0.1)-1</f>
        <v>2.0871318147213547E-2</v>
      </c>
      <c r="G17">
        <v>85</v>
      </c>
      <c r="H17" s="3">
        <v>85</v>
      </c>
      <c r="I17" s="3">
        <v>8</v>
      </c>
      <c r="J17" s="3">
        <v>403606</v>
      </c>
      <c r="K17" s="3">
        <f>+J17*D$5</f>
        <v>486183.78759999998</v>
      </c>
      <c r="L17" s="3">
        <v>592774</v>
      </c>
      <c r="M17" s="5">
        <f>+((L17/K17)^0.1)-1</f>
        <v>2.0020423073725535E-2</v>
      </c>
      <c r="N17">
        <v>70</v>
      </c>
      <c r="O17" s="3">
        <v>68</v>
      </c>
      <c r="P17" s="3">
        <v>20</v>
      </c>
    </row>
    <row r="18" spans="1:16" x14ac:dyDescent="0.3">
      <c r="A18" t="s">
        <v>61</v>
      </c>
      <c r="B18" t="s">
        <v>173</v>
      </c>
      <c r="C18" s="3">
        <v>39336</v>
      </c>
      <c r="D18" s="3">
        <f>+C18*D$5</f>
        <v>47384.145599999996</v>
      </c>
      <c r="E18" s="3">
        <v>57277</v>
      </c>
      <c r="F18" s="5">
        <f>+((E18/D18)^0.1)-1</f>
        <v>1.9142049618011248E-2</v>
      </c>
      <c r="G18">
        <v>56</v>
      </c>
      <c r="H18" s="3">
        <v>56</v>
      </c>
      <c r="I18" s="3">
        <v>9</v>
      </c>
      <c r="J18" s="3">
        <v>2808532</v>
      </c>
      <c r="K18" s="3">
        <f>+J18*D$5</f>
        <v>3383157.6471999995</v>
      </c>
      <c r="L18" s="3">
        <v>4286110</v>
      </c>
      <c r="M18" s="5">
        <f>+((L18/K18)^0.1)-1</f>
        <v>2.3939054047382058E-2</v>
      </c>
      <c r="N18">
        <v>13</v>
      </c>
      <c r="O18" s="3">
        <v>12</v>
      </c>
      <c r="P18" s="3">
        <v>9</v>
      </c>
    </row>
    <row r="19" spans="1:16" x14ac:dyDescent="0.3">
      <c r="A19" t="s">
        <v>84</v>
      </c>
      <c r="B19" t="s">
        <v>196</v>
      </c>
      <c r="C19" s="3">
        <v>34313</v>
      </c>
      <c r="D19" s="3">
        <f>+C19*D$5</f>
        <v>41333.439799999993</v>
      </c>
      <c r="E19" s="3">
        <v>49384</v>
      </c>
      <c r="F19" s="5">
        <f>+((E19/D19)^0.1)-1</f>
        <v>1.7954745924635196E-2</v>
      </c>
      <c r="G19">
        <v>80</v>
      </c>
      <c r="H19" s="3">
        <v>80</v>
      </c>
      <c r="I19" s="3">
        <v>10</v>
      </c>
      <c r="J19" s="3">
        <v>676100</v>
      </c>
      <c r="K19" s="3">
        <f>+J19*D$5</f>
        <v>814430.05999999994</v>
      </c>
      <c r="L19" s="3">
        <v>988309</v>
      </c>
      <c r="M19" s="5">
        <f>+((L19/K19)^0.1)-1</f>
        <v>1.9539122619462113E-2</v>
      </c>
      <c r="N19">
        <v>50</v>
      </c>
      <c r="O19" s="3">
        <v>48</v>
      </c>
      <c r="P19" s="3">
        <v>21</v>
      </c>
    </row>
    <row r="20" spans="1:16" x14ac:dyDescent="0.3">
      <c r="A20" t="s">
        <v>9</v>
      </c>
      <c r="B20" t="s">
        <v>121</v>
      </c>
      <c r="C20" s="3">
        <v>39175</v>
      </c>
      <c r="D20" s="3">
        <f>+C20*D$5</f>
        <v>47190.204999999994</v>
      </c>
      <c r="E20" s="3">
        <v>56330</v>
      </c>
      <c r="F20" s="5">
        <f>+((E20/D20)^0.1)-1</f>
        <v>1.7861736664747774E-2</v>
      </c>
      <c r="G20">
        <v>59</v>
      </c>
      <c r="H20" s="3">
        <v>59</v>
      </c>
      <c r="I20" s="3">
        <v>11</v>
      </c>
      <c r="J20" s="3">
        <v>707196</v>
      </c>
      <c r="K20" s="3">
        <f>+J20*D$5</f>
        <v>851888.30159999989</v>
      </c>
      <c r="L20" s="3">
        <v>1066000</v>
      </c>
      <c r="M20" s="5">
        <f>+((L20/K20)^0.1)-1</f>
        <v>2.2674565726488183E-2</v>
      </c>
      <c r="N20">
        <v>48</v>
      </c>
      <c r="O20" s="3">
        <v>43</v>
      </c>
      <c r="P20" s="3">
        <v>14</v>
      </c>
    </row>
    <row r="21" spans="1:16" x14ac:dyDescent="0.3">
      <c r="A21" t="s">
        <v>39</v>
      </c>
      <c r="B21" t="s">
        <v>151</v>
      </c>
      <c r="C21" s="3">
        <v>32462</v>
      </c>
      <c r="D21" s="3">
        <f>+C21*D$5</f>
        <v>39103.725199999993</v>
      </c>
      <c r="E21" s="3">
        <v>46512</v>
      </c>
      <c r="F21" s="5">
        <f>+((E21/D21)^0.1)-1</f>
        <v>1.7500633328829895E-2</v>
      </c>
      <c r="G21">
        <v>88</v>
      </c>
      <c r="H21" s="3">
        <v>88</v>
      </c>
      <c r="I21" s="3">
        <v>12</v>
      </c>
      <c r="J21" s="3">
        <v>858989</v>
      </c>
      <c r="K21" s="3">
        <f>+J21*D$5</f>
        <v>1034738.1493999999</v>
      </c>
      <c r="L21" s="3">
        <v>1234084</v>
      </c>
      <c r="M21" s="5">
        <f>+((L21/K21)^0.1)-1</f>
        <v>1.777417302100015E-2</v>
      </c>
      <c r="N21">
        <v>38</v>
      </c>
      <c r="O21" s="3">
        <v>37</v>
      </c>
      <c r="P21" s="3">
        <v>28</v>
      </c>
    </row>
    <row r="22" spans="1:16" x14ac:dyDescent="0.3">
      <c r="A22" t="s">
        <v>96</v>
      </c>
      <c r="B22" t="s">
        <v>208</v>
      </c>
      <c r="C22" s="3">
        <v>33438</v>
      </c>
      <c r="D22" s="3">
        <f>+C22*D$5</f>
        <v>40279.414799999999</v>
      </c>
      <c r="E22" s="3">
        <v>47188</v>
      </c>
      <c r="F22" s="5">
        <f>+((E22/D22)^0.1)-1</f>
        <v>1.5955865103168376E-2</v>
      </c>
      <c r="G22">
        <v>84</v>
      </c>
      <c r="H22" s="3">
        <v>84</v>
      </c>
      <c r="I22" s="3">
        <v>13</v>
      </c>
      <c r="J22" s="3">
        <v>518178</v>
      </c>
      <c r="K22" s="3">
        <f>+J22*D$5</f>
        <v>624197.21879999992</v>
      </c>
      <c r="L22" s="3">
        <v>780539</v>
      </c>
      <c r="M22" s="5">
        <f>+((L22/K22)^0.1)-1</f>
        <v>2.2603507098122089E-2</v>
      </c>
      <c r="N22">
        <v>61</v>
      </c>
      <c r="O22" s="3">
        <v>57</v>
      </c>
      <c r="P22" s="3">
        <v>15</v>
      </c>
    </row>
    <row r="23" spans="1:16" x14ac:dyDescent="0.3">
      <c r="A23" t="s">
        <v>33</v>
      </c>
      <c r="B23" t="s">
        <v>145</v>
      </c>
      <c r="C23" s="3">
        <v>38110</v>
      </c>
      <c r="D23" s="3">
        <f>+C23*D$5</f>
        <v>45907.305999999997</v>
      </c>
      <c r="E23" s="3">
        <v>53406</v>
      </c>
      <c r="F23" s="5">
        <f>+((E23/D23)^0.1)-1</f>
        <v>1.524491836655173E-2</v>
      </c>
      <c r="G23">
        <v>67</v>
      </c>
      <c r="H23" s="3">
        <v>67</v>
      </c>
      <c r="I23" s="3">
        <v>14</v>
      </c>
      <c r="J23" s="3">
        <v>430447</v>
      </c>
      <c r="K23" s="3">
        <f>+J23*D$5</f>
        <v>518516.45619999996</v>
      </c>
      <c r="L23" s="3">
        <v>560473</v>
      </c>
      <c r="M23" s="5">
        <f>+((L23/K23)^0.1)-1</f>
        <v>7.81128058784053E-3</v>
      </c>
      <c r="N23">
        <v>68</v>
      </c>
      <c r="O23" s="3">
        <v>70</v>
      </c>
      <c r="P23" s="3">
        <v>60</v>
      </c>
    </row>
    <row r="24" spans="1:16" x14ac:dyDescent="0.3">
      <c r="A24" t="s">
        <v>37</v>
      </c>
      <c r="B24" t="s">
        <v>149</v>
      </c>
      <c r="C24" s="3">
        <v>48990</v>
      </c>
      <c r="D24" s="3">
        <f>+C24*D$5</f>
        <v>59013.353999999992</v>
      </c>
      <c r="E24" s="3">
        <v>68314</v>
      </c>
      <c r="F24" s="5">
        <f>+((E24/D24)^0.1)-1</f>
        <v>1.4742714015929081E-2</v>
      </c>
      <c r="G24">
        <v>12</v>
      </c>
      <c r="H24" s="3">
        <v>12</v>
      </c>
      <c r="I24" s="3">
        <v>15</v>
      </c>
      <c r="J24" s="3">
        <v>12145726</v>
      </c>
      <c r="K24" s="3">
        <f>+J24*D$5</f>
        <v>14630741.539599998</v>
      </c>
      <c r="L24" s="3">
        <v>21420874</v>
      </c>
      <c r="M24" s="5">
        <f>+((L24/K24)^0.1)-1</f>
        <v>3.8860144015369524E-2</v>
      </c>
      <c r="N24">
        <v>2</v>
      </c>
      <c r="O24" s="3">
        <v>2</v>
      </c>
      <c r="P24" s="3">
        <v>3</v>
      </c>
    </row>
    <row r="25" spans="1:16" x14ac:dyDescent="0.3">
      <c r="A25" t="s">
        <v>44</v>
      </c>
      <c r="B25" t="s">
        <v>156</v>
      </c>
      <c r="C25" s="3">
        <v>42260</v>
      </c>
      <c r="D25" s="3">
        <f>+C25*D$5</f>
        <v>50906.395999999993</v>
      </c>
      <c r="E25" s="3">
        <v>58626</v>
      </c>
      <c r="F25" s="5">
        <f>+((E25/D25)^0.1)-1</f>
        <v>1.4219114461379911E-2</v>
      </c>
      <c r="G25">
        <v>36</v>
      </c>
      <c r="H25" s="3">
        <v>36</v>
      </c>
      <c r="I25" s="3">
        <v>16</v>
      </c>
      <c r="J25" s="3">
        <v>998430</v>
      </c>
      <c r="K25" s="3">
        <f>+J25*D$5</f>
        <v>1202708.7779999999</v>
      </c>
      <c r="L25" s="3">
        <v>1386854</v>
      </c>
      <c r="M25" s="5">
        <f>+((L25/K25)^0.1)-1</f>
        <v>1.4348114537733769E-2</v>
      </c>
      <c r="N25">
        <v>30</v>
      </c>
      <c r="O25" s="3">
        <v>32</v>
      </c>
      <c r="P25" s="3">
        <v>39</v>
      </c>
    </row>
    <row r="26" spans="1:16" x14ac:dyDescent="0.3">
      <c r="A26" t="s">
        <v>49</v>
      </c>
      <c r="B26" t="s">
        <v>161</v>
      </c>
      <c r="C26" s="3">
        <v>37022</v>
      </c>
      <c r="D26" s="3">
        <f>+C26*D$5</f>
        <v>44596.701199999996</v>
      </c>
      <c r="E26" s="3">
        <v>51283</v>
      </c>
      <c r="F26" s="5">
        <f>+((E26/D26)^0.1)-1</f>
        <v>1.4067977734267378E-2</v>
      </c>
      <c r="G26">
        <v>74</v>
      </c>
      <c r="H26" s="3">
        <v>74</v>
      </c>
      <c r="I26" s="3">
        <v>17</v>
      </c>
      <c r="J26" s="3">
        <v>3852614</v>
      </c>
      <c r="K26" s="3">
        <f>+J26*D$5</f>
        <v>4640858.8243999993</v>
      </c>
      <c r="L26" s="3">
        <v>6086048</v>
      </c>
      <c r="M26" s="5">
        <f>+((L26/K26)^0.1)-1</f>
        <v>2.748076783966602E-2</v>
      </c>
      <c r="N26">
        <v>10</v>
      </c>
      <c r="O26" s="3">
        <v>9</v>
      </c>
      <c r="P26" s="3">
        <v>7</v>
      </c>
    </row>
    <row r="27" spans="1:16" x14ac:dyDescent="0.3">
      <c r="A27" t="s">
        <v>68</v>
      </c>
      <c r="B27" t="s">
        <v>180</v>
      </c>
      <c r="C27" s="3">
        <v>38179</v>
      </c>
      <c r="D27" s="3">
        <f>+C27*D$5</f>
        <v>45990.423399999992</v>
      </c>
      <c r="E27" s="3">
        <v>52826</v>
      </c>
      <c r="F27" s="5">
        <f>+((E27/D27)^0.1)-1</f>
        <v>1.3953484243343972E-2</v>
      </c>
      <c r="G27">
        <v>66</v>
      </c>
      <c r="H27" s="3">
        <v>66</v>
      </c>
      <c r="I27" s="3">
        <v>18</v>
      </c>
      <c r="J27" s="3">
        <v>401227</v>
      </c>
      <c r="K27" s="3">
        <f>+J27*D$5</f>
        <v>483318.04419999995</v>
      </c>
      <c r="L27" s="3">
        <v>583323</v>
      </c>
      <c r="M27" s="5">
        <f>+((L27/K27)^0.1)-1</f>
        <v>1.8984573256121795E-2</v>
      </c>
      <c r="N27">
        <v>71</v>
      </c>
      <c r="O27" s="3">
        <v>69</v>
      </c>
      <c r="P27" s="3">
        <v>23</v>
      </c>
    </row>
    <row r="28" spans="1:16" x14ac:dyDescent="0.3">
      <c r="A28" t="s">
        <v>14</v>
      </c>
      <c r="B28" t="s">
        <v>126</v>
      </c>
      <c r="C28" s="3">
        <v>41056</v>
      </c>
      <c r="D28" s="3">
        <f>+C28*D$5</f>
        <v>49456.057599999993</v>
      </c>
      <c r="E28" s="3">
        <v>56741</v>
      </c>
      <c r="F28" s="5">
        <f>+((E28/D28)^0.1)-1</f>
        <v>1.3836095253344283E-2</v>
      </c>
      <c r="G28">
        <v>42</v>
      </c>
      <c r="H28" s="3">
        <v>42</v>
      </c>
      <c r="I28" s="3">
        <v>19</v>
      </c>
      <c r="J28" s="3">
        <v>2300845</v>
      </c>
      <c r="K28" s="3">
        <f>+J28*D$5</f>
        <v>2771597.8869999996</v>
      </c>
      <c r="L28" s="3">
        <v>4145916</v>
      </c>
      <c r="M28" s="5">
        <f>+((L28/K28)^0.1)-1</f>
        <v>4.1091804486324213E-2</v>
      </c>
      <c r="N28">
        <v>16</v>
      </c>
      <c r="O28" s="3">
        <v>13</v>
      </c>
      <c r="P28" s="3">
        <v>2</v>
      </c>
    </row>
    <row r="29" spans="1:16" x14ac:dyDescent="0.3">
      <c r="A29" t="s">
        <v>25</v>
      </c>
      <c r="B29" t="s">
        <v>137</v>
      </c>
      <c r="C29" s="3">
        <v>46099</v>
      </c>
      <c r="D29" s="3">
        <f>+C29*D$5</f>
        <v>55530.855399999993</v>
      </c>
      <c r="E29" s="3">
        <v>63646</v>
      </c>
      <c r="F29" s="5">
        <f>+((E29/D29)^0.1)-1</f>
        <v>1.3733211978423476E-2</v>
      </c>
      <c r="G29">
        <v>19</v>
      </c>
      <c r="H29" s="3">
        <v>19</v>
      </c>
      <c r="I29" s="3">
        <v>20</v>
      </c>
      <c r="J29" s="3">
        <v>935175</v>
      </c>
      <c r="K29" s="3">
        <f>+J29*D$5</f>
        <v>1126511.8049999999</v>
      </c>
      <c r="L29" s="3">
        <v>1331975</v>
      </c>
      <c r="M29" s="5">
        <f>+((L29/K29)^0.1)-1</f>
        <v>1.6894814314144968E-2</v>
      </c>
      <c r="N29">
        <v>34</v>
      </c>
      <c r="O29" s="3">
        <v>35</v>
      </c>
      <c r="P29" s="3">
        <v>30</v>
      </c>
    </row>
    <row r="30" spans="1:16" x14ac:dyDescent="0.3">
      <c r="A30" t="s">
        <v>11</v>
      </c>
      <c r="B30" t="s">
        <v>123</v>
      </c>
      <c r="C30" s="3">
        <v>52642</v>
      </c>
      <c r="D30" s="3">
        <f>+C30*D$5</f>
        <v>63412.553199999995</v>
      </c>
      <c r="E30" s="3">
        <v>72491</v>
      </c>
      <c r="F30" s="5">
        <f>+((E30/D30)^0.1)-1</f>
        <v>1.3469970975093393E-2</v>
      </c>
      <c r="G30">
        <v>4</v>
      </c>
      <c r="H30" s="3">
        <v>4</v>
      </c>
      <c r="I30" s="3">
        <v>21</v>
      </c>
      <c r="J30" s="3">
        <v>2097606</v>
      </c>
      <c r="K30" s="3">
        <f>+J30*D$5</f>
        <v>2526776.1875999998</v>
      </c>
      <c r="L30" s="3">
        <v>3169175</v>
      </c>
      <c r="M30" s="5">
        <f>+((L30/K30)^0.1)-1</f>
        <v>2.2911225446072381E-2</v>
      </c>
      <c r="N30">
        <v>17</v>
      </c>
      <c r="O30" s="3">
        <v>16</v>
      </c>
      <c r="P30" s="3">
        <v>13</v>
      </c>
    </row>
    <row r="31" spans="1:16" x14ac:dyDescent="0.3">
      <c r="A31" t="s">
        <v>57</v>
      </c>
      <c r="B31" t="s">
        <v>169</v>
      </c>
      <c r="C31" s="3">
        <v>66379</v>
      </c>
      <c r="D31" s="3">
        <f>+C31*D$5</f>
        <v>79960.143399999986</v>
      </c>
      <c r="E31" s="3">
        <v>91360</v>
      </c>
      <c r="F31" s="5">
        <f>+((E31/D31)^0.1)-1</f>
        <v>1.3417157238666544E-2</v>
      </c>
      <c r="G31">
        <v>2</v>
      </c>
      <c r="H31" s="3">
        <v>2</v>
      </c>
      <c r="I31" s="3">
        <v>22</v>
      </c>
      <c r="J31" s="3">
        <v>28263164</v>
      </c>
      <c r="K31" s="3">
        <f>+J31*D$5</f>
        <v>34045807.354399994</v>
      </c>
      <c r="L31" s="3">
        <v>43021447</v>
      </c>
      <c r="M31" s="5">
        <f>+((L31/K31)^0.1)-1</f>
        <v>2.3675095357909015E-2</v>
      </c>
      <c r="N31">
        <v>1</v>
      </c>
      <c r="O31" s="3">
        <v>1</v>
      </c>
      <c r="P31" s="3">
        <v>10</v>
      </c>
    </row>
    <row r="32" spans="1:16" x14ac:dyDescent="0.3">
      <c r="A32" t="s">
        <v>76</v>
      </c>
      <c r="B32" t="s">
        <v>188</v>
      </c>
      <c r="C32" s="3">
        <v>40100</v>
      </c>
      <c r="D32" s="3">
        <f>+C32*D$5</f>
        <v>48304.46</v>
      </c>
      <c r="E32" s="3">
        <v>54960</v>
      </c>
      <c r="F32" s="5">
        <f>+((E32/D32)^0.1)-1</f>
        <v>1.299184531278641E-2</v>
      </c>
      <c r="G32">
        <v>49</v>
      </c>
      <c r="H32" s="3">
        <v>49</v>
      </c>
      <c r="I32" s="3">
        <v>23</v>
      </c>
      <c r="J32" s="3">
        <v>496618</v>
      </c>
      <c r="K32" s="3">
        <f>+J32*D$5</f>
        <v>598226.04279999994</v>
      </c>
      <c r="L32" s="3">
        <v>662278</v>
      </c>
      <c r="M32" s="5">
        <f>+((L32/K32)^0.1)-1</f>
        <v>1.0223579992373555E-2</v>
      </c>
      <c r="N32">
        <v>64</v>
      </c>
      <c r="O32" s="3">
        <v>63</v>
      </c>
      <c r="P32" s="3">
        <v>52</v>
      </c>
    </row>
    <row r="33" spans="1:16" x14ac:dyDescent="0.3">
      <c r="A33" t="s">
        <v>88</v>
      </c>
      <c r="B33" t="s">
        <v>200</v>
      </c>
      <c r="C33" s="3">
        <v>40191</v>
      </c>
      <c r="D33" s="3">
        <f>+C33*D$5</f>
        <v>48414.078599999993</v>
      </c>
      <c r="E33" s="3">
        <v>54558</v>
      </c>
      <c r="F33" s="5">
        <f>+((E33/D33)^0.1)-1</f>
        <v>1.2019025346573065E-2</v>
      </c>
      <c r="G33">
        <v>48</v>
      </c>
      <c r="H33" s="3">
        <v>48</v>
      </c>
      <c r="I33" s="3">
        <v>24</v>
      </c>
      <c r="J33" s="3">
        <v>353314</v>
      </c>
      <c r="K33" s="3">
        <f>+J33*D$5</f>
        <v>425602.04439999996</v>
      </c>
      <c r="L33" s="3">
        <v>451042</v>
      </c>
      <c r="M33" s="5">
        <f>+((L33/K33)^0.1)-1</f>
        <v>5.8224569894864686E-3</v>
      </c>
      <c r="N33">
        <v>76</v>
      </c>
      <c r="O33" s="3">
        <v>76</v>
      </c>
      <c r="P33" s="3">
        <v>69</v>
      </c>
    </row>
    <row r="34" spans="1:16" x14ac:dyDescent="0.3">
      <c r="A34" t="s">
        <v>10</v>
      </c>
      <c r="B34" t="s">
        <v>122</v>
      </c>
      <c r="C34" s="3">
        <v>45689</v>
      </c>
      <c r="D34" s="3">
        <f>+C34*D$5</f>
        <v>55036.969399999994</v>
      </c>
      <c r="E34" s="3">
        <v>61937</v>
      </c>
      <c r="F34" s="5">
        <f>+((E34/D34)^0.1)-1</f>
        <v>1.1881289285120999E-2</v>
      </c>
      <c r="G34">
        <v>21</v>
      </c>
      <c r="H34" s="3">
        <v>21</v>
      </c>
      <c r="I34" s="3">
        <v>25</v>
      </c>
      <c r="J34" s="3">
        <v>8491295</v>
      </c>
      <c r="K34" s="3">
        <f>+J34*D$5</f>
        <v>10228613.956999999</v>
      </c>
      <c r="L34" s="3">
        <v>12839756</v>
      </c>
      <c r="M34" s="5">
        <f>+((L34/K34)^0.1)-1</f>
        <v>2.2996147651263232E-2</v>
      </c>
      <c r="N34">
        <v>4</v>
      </c>
      <c r="O34" s="3">
        <v>4</v>
      </c>
      <c r="P34" s="3">
        <v>12</v>
      </c>
    </row>
    <row r="35" spans="1:16" x14ac:dyDescent="0.3">
      <c r="A35" t="s">
        <v>30</v>
      </c>
      <c r="B35" t="s">
        <v>142</v>
      </c>
      <c r="C35" s="3">
        <v>40230</v>
      </c>
      <c r="D35" s="3">
        <f>+C35*D$5</f>
        <v>48461.057999999997</v>
      </c>
      <c r="E35" s="3">
        <v>54367</v>
      </c>
      <c r="F35" s="5">
        <f>+((E35/D35)^0.1)-1</f>
        <v>1.1566055969554734E-2</v>
      </c>
      <c r="G35">
        <v>47</v>
      </c>
      <c r="H35" s="3">
        <v>47</v>
      </c>
      <c r="I35" s="3">
        <v>26</v>
      </c>
      <c r="J35" s="3">
        <v>1987157</v>
      </c>
      <c r="K35" s="3">
        <f>+J35*D$5</f>
        <v>2393729.3221999998</v>
      </c>
      <c r="L35" s="3">
        <v>2970218</v>
      </c>
      <c r="M35" s="5">
        <f>+((L35/K35)^0.1)-1</f>
        <v>2.1812776256783684E-2</v>
      </c>
      <c r="N35">
        <v>19</v>
      </c>
      <c r="O35" s="3">
        <v>19</v>
      </c>
      <c r="P35" s="3">
        <v>16</v>
      </c>
    </row>
    <row r="36" spans="1:16" x14ac:dyDescent="0.3">
      <c r="A36" t="s">
        <v>26</v>
      </c>
      <c r="B36" t="s">
        <v>138</v>
      </c>
      <c r="C36" s="3">
        <v>39221</v>
      </c>
      <c r="D36" s="3">
        <f>+C36*D$5</f>
        <v>47245.616599999994</v>
      </c>
      <c r="E36" s="3">
        <v>52980</v>
      </c>
      <c r="F36" s="5">
        <f>+((E36/D36)^0.1)-1</f>
        <v>1.1521325509504576E-2</v>
      </c>
      <c r="G36">
        <v>58</v>
      </c>
      <c r="H36" s="3">
        <v>58</v>
      </c>
      <c r="I36" s="3">
        <v>27</v>
      </c>
      <c r="J36" s="3">
        <v>1934116</v>
      </c>
      <c r="K36" s="3">
        <f>+J36*D$5</f>
        <v>2329836.1335999998</v>
      </c>
      <c r="L36" s="3">
        <v>2562250</v>
      </c>
      <c r="M36" s="5">
        <f>+((L36/K36)^0.1)-1</f>
        <v>9.5541363780948796E-3</v>
      </c>
      <c r="N36">
        <v>21</v>
      </c>
      <c r="O36" s="3">
        <v>22</v>
      </c>
      <c r="P36" s="3">
        <v>53</v>
      </c>
    </row>
    <row r="37" spans="1:16" x14ac:dyDescent="0.3">
      <c r="A37" t="s">
        <v>65</v>
      </c>
      <c r="B37" t="s">
        <v>177</v>
      </c>
      <c r="C37" s="3">
        <v>39701</v>
      </c>
      <c r="D37" s="3">
        <f>+C37*D$5</f>
        <v>47823.824599999993</v>
      </c>
      <c r="E37" s="3">
        <v>53616</v>
      </c>
      <c r="F37" s="5">
        <f>+((E37/D37)^0.1)-1</f>
        <v>1.1497958473206449E-2</v>
      </c>
      <c r="G37">
        <v>53</v>
      </c>
      <c r="H37" s="3">
        <v>53</v>
      </c>
      <c r="I37" s="3">
        <v>28</v>
      </c>
      <c r="J37" s="3">
        <v>955126</v>
      </c>
      <c r="K37" s="3">
        <f>+J37*D$5</f>
        <v>1150544.7796</v>
      </c>
      <c r="L37" s="3">
        <v>1383130</v>
      </c>
      <c r="M37" s="5">
        <f>+((L37/K37)^0.1)-1</f>
        <v>1.8581883396446397E-2</v>
      </c>
      <c r="N37">
        <v>33</v>
      </c>
      <c r="O37" s="3">
        <v>33</v>
      </c>
      <c r="P37" s="3">
        <v>25</v>
      </c>
    </row>
    <row r="38" spans="1:16" x14ac:dyDescent="0.3">
      <c r="A38" t="s">
        <v>64</v>
      </c>
      <c r="B38" t="s">
        <v>176</v>
      </c>
      <c r="C38" s="3">
        <v>42116</v>
      </c>
      <c r="D38" s="3">
        <f>+C38*D$5</f>
        <v>50732.933599999997</v>
      </c>
      <c r="E38" s="3">
        <v>56866</v>
      </c>
      <c r="F38" s="5">
        <f>+((E38/D38)^0.1)-1</f>
        <v>1.1477602513725094E-2</v>
      </c>
      <c r="G38">
        <v>37</v>
      </c>
      <c r="H38" s="3">
        <v>37</v>
      </c>
      <c r="I38" s="3">
        <v>29</v>
      </c>
      <c r="J38" s="3">
        <v>319692</v>
      </c>
      <c r="K38" s="3">
        <f>+J38*D$5</f>
        <v>385100.98319999996</v>
      </c>
      <c r="L38" s="3">
        <v>450521</v>
      </c>
      <c r="M38" s="5">
        <f>+((L38/K38)^0.1)-1</f>
        <v>1.5813642596806954E-2</v>
      </c>
      <c r="N38">
        <v>81</v>
      </c>
      <c r="O38" s="3">
        <v>77</v>
      </c>
      <c r="P38" s="3">
        <v>31</v>
      </c>
    </row>
    <row r="39" spans="1:16" x14ac:dyDescent="0.3">
      <c r="A39" t="s">
        <v>31</v>
      </c>
      <c r="B39" t="s">
        <v>143</v>
      </c>
      <c r="C39" s="3">
        <v>37351</v>
      </c>
      <c r="D39" s="3">
        <f>+C39*D$5</f>
        <v>44993.014599999995</v>
      </c>
      <c r="E39" s="3">
        <v>50354</v>
      </c>
      <c r="F39" s="5">
        <f>+((E39/D39)^0.1)-1</f>
        <v>1.1320680692943119E-2</v>
      </c>
      <c r="G39">
        <v>70</v>
      </c>
      <c r="H39" s="3">
        <v>70</v>
      </c>
      <c r="I39" s="3">
        <v>30</v>
      </c>
      <c r="J39" s="3">
        <v>361686</v>
      </c>
      <c r="K39" s="3">
        <f>+J39*D$5</f>
        <v>435686.95559999999</v>
      </c>
      <c r="L39" s="3">
        <v>445603</v>
      </c>
      <c r="M39" s="5">
        <f>+((L39/K39)^0.1)-1</f>
        <v>2.2529768828338792E-3</v>
      </c>
      <c r="N39">
        <v>75</v>
      </c>
      <c r="O39" s="3">
        <v>78</v>
      </c>
      <c r="P39" s="3">
        <v>83</v>
      </c>
    </row>
    <row r="40" spans="1:16" x14ac:dyDescent="0.3">
      <c r="A40" t="s">
        <v>38</v>
      </c>
      <c r="B40" t="s">
        <v>150</v>
      </c>
      <c r="C40" s="3">
        <v>40010</v>
      </c>
      <c r="D40" s="3">
        <f>+C40*D$5</f>
        <v>48196.045999999995</v>
      </c>
      <c r="E40" s="3">
        <v>53935</v>
      </c>
      <c r="F40" s="5">
        <f>+((E40/D40)^0.1)-1</f>
        <v>1.1313785535946863E-2</v>
      </c>
      <c r="G40">
        <v>50</v>
      </c>
      <c r="H40" s="3">
        <v>50</v>
      </c>
      <c r="I40" s="3">
        <v>31</v>
      </c>
      <c r="J40" s="3">
        <v>1980924</v>
      </c>
      <c r="K40" s="3">
        <f>+J40*D$5</f>
        <v>2386221.0503999996</v>
      </c>
      <c r="L40" s="3">
        <v>3103561</v>
      </c>
      <c r="M40" s="5">
        <f>+((L40/K40)^0.1)-1</f>
        <v>2.6632388336527812E-2</v>
      </c>
      <c r="N40">
        <v>20</v>
      </c>
      <c r="O40" s="3">
        <v>18</v>
      </c>
      <c r="P40" s="3">
        <v>8</v>
      </c>
    </row>
    <row r="41" spans="1:16" x14ac:dyDescent="0.3">
      <c r="A41" t="s">
        <v>40</v>
      </c>
      <c r="B41" t="s">
        <v>152</v>
      </c>
      <c r="C41" s="3">
        <v>38627</v>
      </c>
      <c r="D41" s="3">
        <f>+C41*D$5</f>
        <v>46530.084199999998</v>
      </c>
      <c r="E41" s="3">
        <v>51993</v>
      </c>
      <c r="F41" s="5">
        <f>+((E41/D41)^0.1)-1</f>
        <v>1.1162846625165868E-2</v>
      </c>
      <c r="G41">
        <v>63</v>
      </c>
      <c r="H41" s="3">
        <v>63</v>
      </c>
      <c r="I41" s="3">
        <v>32</v>
      </c>
      <c r="J41" s="3">
        <v>4362005</v>
      </c>
      <c r="K41" s="3">
        <f>+J41*D$5</f>
        <v>5254471.2229999993</v>
      </c>
      <c r="L41" s="3">
        <v>7121832</v>
      </c>
      <c r="M41" s="5">
        <f>+((L41/K41)^0.1)-1</f>
        <v>3.0875624536691904E-2</v>
      </c>
      <c r="N41">
        <v>8</v>
      </c>
      <c r="O41" s="3">
        <v>6</v>
      </c>
      <c r="P41" s="3">
        <v>5</v>
      </c>
    </row>
    <row r="42" spans="1:16" x14ac:dyDescent="0.3">
      <c r="A42" t="s">
        <v>24</v>
      </c>
      <c r="B42" t="s">
        <v>136</v>
      </c>
      <c r="C42" s="3">
        <v>42848</v>
      </c>
      <c r="D42" s="3">
        <f>+C42*D$5</f>
        <v>51614.700799999999</v>
      </c>
      <c r="E42" s="3">
        <v>57613</v>
      </c>
      <c r="F42" s="5">
        <f>+((E42/D42)^0.1)-1</f>
        <v>1.1054828538508366E-2</v>
      </c>
      <c r="G42">
        <v>32</v>
      </c>
      <c r="H42" s="3">
        <v>32</v>
      </c>
      <c r="I42" s="3">
        <v>33</v>
      </c>
      <c r="J42" s="3">
        <v>572798</v>
      </c>
      <c r="K42" s="3">
        <f>+J42*D$5</f>
        <v>689992.47079999989</v>
      </c>
      <c r="L42" s="3">
        <v>854362</v>
      </c>
      <c r="M42" s="5">
        <f>+((L42/K42)^0.1)-1</f>
        <v>2.1597348803491068E-2</v>
      </c>
      <c r="N42">
        <v>58</v>
      </c>
      <c r="O42" s="3">
        <v>53</v>
      </c>
      <c r="P42" s="3">
        <v>17</v>
      </c>
    </row>
    <row r="43" spans="1:16" x14ac:dyDescent="0.3">
      <c r="A43" t="s">
        <v>75</v>
      </c>
      <c r="B43" t="s">
        <v>187</v>
      </c>
      <c r="C43" s="3">
        <v>35162</v>
      </c>
      <c r="D43" s="3">
        <f>+C43*D$5</f>
        <v>42356.145199999999</v>
      </c>
      <c r="E43" s="3">
        <v>47081</v>
      </c>
      <c r="F43" s="5">
        <f>+((E43/D43)^0.1)-1</f>
        <v>1.0631720018439372E-2</v>
      </c>
      <c r="G43">
        <v>79</v>
      </c>
      <c r="H43" s="3">
        <v>79</v>
      </c>
      <c r="I43" s="3">
        <v>34</v>
      </c>
      <c r="J43" s="3">
        <v>711851</v>
      </c>
      <c r="K43" s="3">
        <f>+J43*D$5</f>
        <v>857495.71459999995</v>
      </c>
      <c r="L43" s="3">
        <v>1001575</v>
      </c>
      <c r="M43" s="5">
        <f>+((L43/K43)^0.1)-1</f>
        <v>1.5652523113118155E-2</v>
      </c>
      <c r="N43">
        <v>47</v>
      </c>
      <c r="O43" s="3">
        <v>47</v>
      </c>
      <c r="P43" s="3">
        <v>33</v>
      </c>
    </row>
    <row r="44" spans="1:16" x14ac:dyDescent="0.3">
      <c r="A44" t="s">
        <v>60</v>
      </c>
      <c r="B44" t="s">
        <v>172</v>
      </c>
      <c r="C44" s="3">
        <v>39283</v>
      </c>
      <c r="D44" s="3">
        <f>+C44*D$5</f>
        <v>47320.301799999994</v>
      </c>
      <c r="E44" s="3">
        <v>52552</v>
      </c>
      <c r="F44" s="5">
        <f>+((E44/D44)^0.1)-1</f>
        <v>1.0541548575385695E-2</v>
      </c>
      <c r="G44">
        <v>57</v>
      </c>
      <c r="H44" s="3">
        <v>57</v>
      </c>
      <c r="I44" s="3">
        <v>35</v>
      </c>
      <c r="J44" s="3">
        <v>580244</v>
      </c>
      <c r="K44" s="3">
        <f>+J44*D$5</f>
        <v>698961.92239999992</v>
      </c>
      <c r="L44" s="3">
        <v>751403</v>
      </c>
      <c r="M44" s="5">
        <f>+((L44/K44)^0.1)-1</f>
        <v>7.2608187720024642E-3</v>
      </c>
      <c r="N44">
        <v>57</v>
      </c>
      <c r="O44" s="3">
        <v>59</v>
      </c>
      <c r="P44" s="3">
        <v>62</v>
      </c>
    </row>
    <row r="45" spans="1:16" x14ac:dyDescent="0.3">
      <c r="A45" t="s">
        <v>47</v>
      </c>
      <c r="B45" t="s">
        <v>159</v>
      </c>
      <c r="C45" s="3">
        <v>40583</v>
      </c>
      <c r="D45" s="3">
        <f>+C45*D$5</f>
        <v>48886.281799999997</v>
      </c>
      <c r="E45" s="3">
        <v>54218</v>
      </c>
      <c r="F45" s="5">
        <f>+((E45/D45)^0.1)-1</f>
        <v>1.040537683316245E-2</v>
      </c>
      <c r="G45">
        <v>45</v>
      </c>
      <c r="H45" s="3">
        <v>45</v>
      </c>
      <c r="I45" s="3">
        <v>36</v>
      </c>
      <c r="J45" s="3">
        <v>667800</v>
      </c>
      <c r="K45" s="3">
        <f>+J45*D$5</f>
        <v>804431.87999999989</v>
      </c>
      <c r="L45" s="3">
        <v>928324</v>
      </c>
      <c r="M45" s="5">
        <f>+((L45/K45)^0.1)-1</f>
        <v>1.4427538659586236E-2</v>
      </c>
      <c r="N45">
        <v>52</v>
      </c>
      <c r="O45" s="3">
        <v>50</v>
      </c>
      <c r="P45" s="3">
        <v>38</v>
      </c>
    </row>
    <row r="46" spans="1:16" x14ac:dyDescent="0.3">
      <c r="A46" t="s">
        <v>79</v>
      </c>
      <c r="B46" t="s">
        <v>191</v>
      </c>
      <c r="C46" s="3">
        <v>46506</v>
      </c>
      <c r="D46" s="3">
        <f>+C46*D$5</f>
        <v>56021.127599999993</v>
      </c>
      <c r="E46" s="3">
        <v>62121</v>
      </c>
      <c r="F46" s="5">
        <f>+((E46/D46)^0.1)-1</f>
        <v>1.0389115760011114E-2</v>
      </c>
      <c r="G46">
        <v>18</v>
      </c>
      <c r="H46" s="3">
        <v>18</v>
      </c>
      <c r="I46" s="3">
        <v>37</v>
      </c>
      <c r="J46" s="3">
        <v>6194109</v>
      </c>
      <c r="K46" s="3">
        <f>+J46*D$5</f>
        <v>7461423.7013999997</v>
      </c>
      <c r="L46" s="3">
        <v>9102674</v>
      </c>
      <c r="M46" s="5">
        <f>+((L46/K46)^0.1)-1</f>
        <v>2.008116491998857E-2</v>
      </c>
      <c r="N46">
        <v>5</v>
      </c>
      <c r="O46" s="3">
        <v>5</v>
      </c>
      <c r="P46" s="3">
        <v>19</v>
      </c>
    </row>
    <row r="47" spans="1:16" x14ac:dyDescent="0.3">
      <c r="A47" t="s">
        <v>95</v>
      </c>
      <c r="B47" t="s">
        <v>207</v>
      </c>
      <c r="C47" s="3">
        <v>42653</v>
      </c>
      <c r="D47" s="3">
        <f>+C47*D$5</f>
        <v>51379.803799999994</v>
      </c>
      <c r="E47" s="3">
        <v>56897</v>
      </c>
      <c r="F47" s="5">
        <f>+((E47/D47)^0.1)-1</f>
        <v>1.025193895776888E-2</v>
      </c>
      <c r="G47">
        <v>33</v>
      </c>
      <c r="H47" s="3">
        <v>33</v>
      </c>
      <c r="I47" s="3">
        <v>38</v>
      </c>
      <c r="J47" s="3">
        <v>1848808</v>
      </c>
      <c r="K47" s="3">
        <f>+J47*D$5</f>
        <v>2227074.1168</v>
      </c>
      <c r="L47" s="3">
        <v>2666574</v>
      </c>
      <c r="M47" s="5">
        <f>+((L47/K47)^0.1)-1</f>
        <v>1.8173752040345548E-2</v>
      </c>
      <c r="N47">
        <v>23</v>
      </c>
      <c r="O47" s="3">
        <v>21</v>
      </c>
      <c r="P47" s="3">
        <v>27</v>
      </c>
    </row>
    <row r="48" spans="1:16" x14ac:dyDescent="0.3">
      <c r="A48" t="s">
        <v>93</v>
      </c>
      <c r="B48" t="s">
        <v>205</v>
      </c>
      <c r="C48" s="3">
        <v>37719</v>
      </c>
      <c r="D48" s="3">
        <f>+C48*D$5</f>
        <v>45436.307399999998</v>
      </c>
      <c r="E48" s="3">
        <v>50296</v>
      </c>
      <c r="F48" s="5">
        <f>+((E48/D48)^0.1)-1</f>
        <v>1.0213206699233313E-2</v>
      </c>
      <c r="G48">
        <v>69</v>
      </c>
      <c r="H48" s="3">
        <v>69</v>
      </c>
      <c r="I48" s="3">
        <v>39</v>
      </c>
      <c r="J48" s="3">
        <v>608002</v>
      </c>
      <c r="K48" s="3">
        <f>+J48*D$5</f>
        <v>732399.20919999992</v>
      </c>
      <c r="L48" s="3">
        <v>753043</v>
      </c>
      <c r="M48" s="5">
        <f>+((L48/K48)^0.1)-1</f>
        <v>2.7835266384299562E-3</v>
      </c>
      <c r="N48">
        <v>56</v>
      </c>
      <c r="O48" s="3">
        <v>58</v>
      </c>
      <c r="P48" s="3">
        <v>79</v>
      </c>
    </row>
    <row r="49" spans="1:16" x14ac:dyDescent="0.3">
      <c r="A49" t="s">
        <v>55</v>
      </c>
      <c r="B49" t="s">
        <v>167</v>
      </c>
      <c r="C49" s="3">
        <v>35377</v>
      </c>
      <c r="D49" s="3">
        <f>+C49*D$5</f>
        <v>42615.134199999993</v>
      </c>
      <c r="E49" s="3">
        <v>47146</v>
      </c>
      <c r="F49" s="5">
        <f>+((E49/D49)^0.1)-1</f>
        <v>1.0155189151899835E-2</v>
      </c>
      <c r="G49">
        <v>78</v>
      </c>
      <c r="H49" s="3">
        <v>78</v>
      </c>
      <c r="I49" s="3">
        <v>40</v>
      </c>
      <c r="J49" s="3">
        <v>898563</v>
      </c>
      <c r="K49" s="3">
        <f>+J49*D$5</f>
        <v>1082408.9897999999</v>
      </c>
      <c r="L49" s="3">
        <v>1304478</v>
      </c>
      <c r="M49" s="5">
        <f>+((L49/K49)^0.1)-1</f>
        <v>1.8836597608802075E-2</v>
      </c>
      <c r="N49">
        <v>35</v>
      </c>
      <c r="O49" s="3">
        <v>36</v>
      </c>
      <c r="P49" s="3">
        <v>24</v>
      </c>
    </row>
    <row r="50" spans="1:16" x14ac:dyDescent="0.3">
      <c r="A50" t="s">
        <v>82</v>
      </c>
      <c r="B50" t="s">
        <v>194</v>
      </c>
      <c r="C50" s="3">
        <v>39430</v>
      </c>
      <c r="D50" s="3">
        <f>+C50*D$5</f>
        <v>47497.377999999997</v>
      </c>
      <c r="E50" s="3">
        <v>52530</v>
      </c>
      <c r="F50" s="5">
        <f>+((E50/D50)^0.1)-1</f>
        <v>1.0121875661348145E-2</v>
      </c>
      <c r="G50">
        <v>54</v>
      </c>
      <c r="H50" s="3">
        <v>54</v>
      </c>
      <c r="I50" s="3">
        <v>41</v>
      </c>
      <c r="J50" s="3">
        <v>502957</v>
      </c>
      <c r="K50" s="3">
        <f>+J50*D$5</f>
        <v>605862.00219999999</v>
      </c>
      <c r="L50" s="3">
        <v>630084</v>
      </c>
      <c r="M50" s="5">
        <f>+((L50/K50)^0.1)-1</f>
        <v>3.9277838873730264E-3</v>
      </c>
      <c r="N50">
        <v>63</v>
      </c>
      <c r="O50" s="3">
        <v>66</v>
      </c>
      <c r="P50" s="3">
        <v>74</v>
      </c>
    </row>
    <row r="51" spans="1:16" x14ac:dyDescent="0.3">
      <c r="A51" t="s">
        <v>34</v>
      </c>
      <c r="B51" t="s">
        <v>146</v>
      </c>
      <c r="C51" s="3">
        <v>51841</v>
      </c>
      <c r="D51" s="3">
        <f>+C51*D$5</f>
        <v>62447.668599999997</v>
      </c>
      <c r="E51" s="3">
        <v>68797</v>
      </c>
      <c r="F51" s="5">
        <f>+((E51/D51)^0.1)-1</f>
        <v>9.7301567005330103E-3</v>
      </c>
      <c r="G51">
        <v>6</v>
      </c>
      <c r="H51" s="3">
        <v>6</v>
      </c>
      <c r="I51" s="3">
        <v>42</v>
      </c>
      <c r="J51" s="3">
        <v>781564</v>
      </c>
      <c r="K51" s="3">
        <f>+J51*D$5</f>
        <v>941471.99439999997</v>
      </c>
      <c r="L51" s="3">
        <v>1059708</v>
      </c>
      <c r="M51" s="5">
        <f>+((L51/K51)^0.1)-1</f>
        <v>1.1900663603533479E-2</v>
      </c>
      <c r="N51">
        <v>42</v>
      </c>
      <c r="O51" s="3">
        <v>44</v>
      </c>
      <c r="P51" s="3">
        <v>46</v>
      </c>
    </row>
    <row r="52" spans="1:16" x14ac:dyDescent="0.3">
      <c r="A52" t="s">
        <v>45</v>
      </c>
      <c r="B52" t="s">
        <v>157</v>
      </c>
      <c r="C52" s="3">
        <v>43606</v>
      </c>
      <c r="D52" s="3">
        <f>+C52*D$5</f>
        <v>52527.787599999996</v>
      </c>
      <c r="E52" s="3">
        <v>57828</v>
      </c>
      <c r="F52" s="5">
        <f>+((E52/D52)^0.1)-1</f>
        <v>9.6594310661550775E-3</v>
      </c>
      <c r="G52">
        <v>30</v>
      </c>
      <c r="H52" s="3">
        <v>30</v>
      </c>
      <c r="I52" s="3">
        <v>43</v>
      </c>
      <c r="J52" s="3">
        <v>846732</v>
      </c>
      <c r="K52" s="3">
        <f>+J52*D$5</f>
        <v>1019973.3671999999</v>
      </c>
      <c r="L52" s="3">
        <v>1146984</v>
      </c>
      <c r="M52" s="5">
        <f>+((L52/K52)^0.1)-1</f>
        <v>1.1805073531300669E-2</v>
      </c>
      <c r="N52">
        <v>39</v>
      </c>
      <c r="O52" s="3">
        <v>39</v>
      </c>
      <c r="P52" s="3">
        <v>47</v>
      </c>
    </row>
    <row r="53" spans="1:16" x14ac:dyDescent="0.3">
      <c r="A53" t="s">
        <v>41</v>
      </c>
      <c r="B53" t="s">
        <v>153</v>
      </c>
      <c r="C53" s="3">
        <v>36552</v>
      </c>
      <c r="D53" s="3">
        <f>+C53*D$5</f>
        <v>44030.539199999999</v>
      </c>
      <c r="E53" s="3">
        <v>48461</v>
      </c>
      <c r="F53" s="5">
        <f>+((E53/D53)^0.1)-1</f>
        <v>9.6336966503263177E-3</v>
      </c>
      <c r="G53">
        <v>77</v>
      </c>
      <c r="H53" s="3">
        <v>77</v>
      </c>
      <c r="I53" s="3">
        <v>44</v>
      </c>
      <c r="J53" s="3">
        <v>864438</v>
      </c>
      <c r="K53" s="3">
        <f>+J53*D$5</f>
        <v>1041302.0147999999</v>
      </c>
      <c r="L53" s="3">
        <v>1188591</v>
      </c>
      <c r="M53" s="5">
        <f>+((L53/K53)^0.1)-1</f>
        <v>1.3317569743400925E-2</v>
      </c>
      <c r="N53">
        <v>37</v>
      </c>
      <c r="O53" s="3">
        <v>38</v>
      </c>
      <c r="P53" s="3">
        <v>42</v>
      </c>
    </row>
    <row r="54" spans="1:16" x14ac:dyDescent="0.3">
      <c r="A54" t="s">
        <v>81</v>
      </c>
      <c r="B54" t="s">
        <v>193</v>
      </c>
      <c r="C54" s="3">
        <v>41772</v>
      </c>
      <c r="D54" s="3">
        <f>+C54*D$5</f>
        <v>50318.551199999994</v>
      </c>
      <c r="E54" s="3">
        <v>55002</v>
      </c>
      <c r="F54" s="5">
        <f>+((E54/D54)^0.1)-1</f>
        <v>8.9392917340254119E-3</v>
      </c>
      <c r="G54">
        <v>38</v>
      </c>
      <c r="H54" s="3">
        <v>38</v>
      </c>
      <c r="I54" s="3">
        <v>45</v>
      </c>
      <c r="J54" s="3">
        <v>990340</v>
      </c>
      <c r="K54" s="3">
        <f>+J54*D$5</f>
        <v>1192963.5639999998</v>
      </c>
      <c r="L54" s="3">
        <v>1373624</v>
      </c>
      <c r="M54" s="5">
        <f>+((L54/K54)^0.1)-1</f>
        <v>1.4201080918587072E-2</v>
      </c>
      <c r="N54">
        <v>32</v>
      </c>
      <c r="O54" s="3">
        <v>34</v>
      </c>
      <c r="P54" s="3">
        <v>40</v>
      </c>
    </row>
    <row r="55" spans="1:16" x14ac:dyDescent="0.3">
      <c r="A55" t="s">
        <v>48</v>
      </c>
      <c r="B55" t="s">
        <v>160</v>
      </c>
      <c r="C55" s="3">
        <v>36934</v>
      </c>
      <c r="D55" s="3">
        <f>+C55*D$5</f>
        <v>44490.696399999993</v>
      </c>
      <c r="E55" s="3">
        <v>48592</v>
      </c>
      <c r="F55" s="5">
        <f>+((E55/D55)^0.1)-1</f>
        <v>8.8568731032474535E-3</v>
      </c>
      <c r="G55">
        <v>75</v>
      </c>
      <c r="H55" s="3">
        <v>75</v>
      </c>
      <c r="I55" s="3">
        <v>46</v>
      </c>
      <c r="J55" s="3">
        <v>494657</v>
      </c>
      <c r="K55" s="3">
        <f>+J55*D$5</f>
        <v>595863.82219999994</v>
      </c>
      <c r="L55" s="3">
        <v>707928</v>
      </c>
      <c r="M55" s="5">
        <f>+((L55/K55)^0.1)-1</f>
        <v>1.7382369101676787E-2</v>
      </c>
      <c r="N55">
        <v>65</v>
      </c>
      <c r="O55" s="3">
        <v>61</v>
      </c>
      <c r="P55" s="3">
        <v>29</v>
      </c>
    </row>
    <row r="56" spans="1:16" x14ac:dyDescent="0.3">
      <c r="A56" t="s">
        <v>97</v>
      </c>
      <c r="B56" t="s">
        <v>209</v>
      </c>
      <c r="C56" s="3">
        <v>39966</v>
      </c>
      <c r="D56" s="3">
        <f>+C56*D$5</f>
        <v>48143.043599999997</v>
      </c>
      <c r="E56" s="3">
        <v>52444</v>
      </c>
      <c r="F56" s="5">
        <f>+((E56/D56)^0.1)-1</f>
        <v>8.5936430911637274E-3</v>
      </c>
      <c r="G56">
        <v>52</v>
      </c>
      <c r="H56" s="3">
        <v>52</v>
      </c>
      <c r="I56" s="3">
        <v>47</v>
      </c>
      <c r="J56" s="3">
        <v>1269360</v>
      </c>
      <c r="K56" s="3">
        <f>+J56*D$5</f>
        <v>1529071.0559999999</v>
      </c>
      <c r="L56" s="3">
        <v>1667637</v>
      </c>
      <c r="M56" s="5">
        <f>+((L56/K56)^0.1)-1</f>
        <v>8.7124600936994145E-3</v>
      </c>
      <c r="N56">
        <v>26</v>
      </c>
      <c r="O56" s="3">
        <v>27</v>
      </c>
      <c r="P56" s="3">
        <v>57</v>
      </c>
    </row>
    <row r="57" spans="1:16" x14ac:dyDescent="0.3">
      <c r="A57" t="s">
        <v>43</v>
      </c>
      <c r="B57" t="s">
        <v>155</v>
      </c>
      <c r="C57" s="3">
        <v>37740</v>
      </c>
      <c r="D57" s="3">
        <f>+C57*D$5</f>
        <v>45461.603999999999</v>
      </c>
      <c r="E57" s="3">
        <v>49403</v>
      </c>
      <c r="F57" s="5">
        <f>+((E57/D57)^0.1)-1</f>
        <v>8.3489647769829922E-3</v>
      </c>
      <c r="G57">
        <v>68</v>
      </c>
      <c r="H57" s="3">
        <v>68</v>
      </c>
      <c r="I57" s="3">
        <v>48</v>
      </c>
      <c r="J57" s="3">
        <v>774877</v>
      </c>
      <c r="K57" s="3">
        <f>+J57*D$5</f>
        <v>933416.83419999992</v>
      </c>
      <c r="L57" s="3">
        <v>1012941</v>
      </c>
      <c r="M57" s="5">
        <f>+((L57/K57)^0.1)-1</f>
        <v>8.2096550067702889E-3</v>
      </c>
      <c r="N57">
        <v>43</v>
      </c>
      <c r="O57" s="3">
        <v>46</v>
      </c>
      <c r="P57" s="3">
        <v>59</v>
      </c>
    </row>
    <row r="58" spans="1:16" x14ac:dyDescent="0.3">
      <c r="A58" t="s">
        <v>99</v>
      </c>
      <c r="B58" t="s">
        <v>211</v>
      </c>
      <c r="C58" s="3">
        <v>40631</v>
      </c>
      <c r="D58" s="3">
        <f>+C58*D$5</f>
        <v>48944.102599999998</v>
      </c>
      <c r="E58" s="3">
        <v>53088</v>
      </c>
      <c r="F58" s="5">
        <f>+((E58/D58)^0.1)-1</f>
        <v>8.1603183983822714E-3</v>
      </c>
      <c r="G58">
        <v>44</v>
      </c>
      <c r="H58" s="3">
        <v>44</v>
      </c>
      <c r="I58" s="3">
        <v>49</v>
      </c>
      <c r="J58" s="3">
        <v>553095</v>
      </c>
      <c r="K58" s="3">
        <f>+J58*D$5</f>
        <v>666258.23699999996</v>
      </c>
      <c r="L58" s="3">
        <v>706237</v>
      </c>
      <c r="M58" s="5">
        <f>+((L58/K58)^0.1)-1</f>
        <v>5.8443657124551684E-3</v>
      </c>
      <c r="N58">
        <v>60</v>
      </c>
      <c r="O58" s="3">
        <v>62</v>
      </c>
      <c r="P58" s="3">
        <v>68</v>
      </c>
    </row>
    <row r="59" spans="1:16" x14ac:dyDescent="0.3">
      <c r="A59" t="s">
        <v>19</v>
      </c>
      <c r="B59" t="s">
        <v>131</v>
      </c>
      <c r="C59" s="3">
        <v>34187</v>
      </c>
      <c r="D59" s="3">
        <f>+C59*D$5</f>
        <v>41181.660199999998</v>
      </c>
      <c r="E59" s="3">
        <v>44649</v>
      </c>
      <c r="F59" s="5">
        <f>+((E59/D59)^0.1)-1</f>
        <v>8.1166522764231086E-3</v>
      </c>
      <c r="G59">
        <v>81</v>
      </c>
      <c r="H59" s="3">
        <v>81</v>
      </c>
      <c r="I59" s="3">
        <v>50</v>
      </c>
      <c r="J59" s="3">
        <v>510589</v>
      </c>
      <c r="K59" s="3">
        <f>+J59*D$5</f>
        <v>615055.50939999998</v>
      </c>
      <c r="L59" s="3">
        <v>637369</v>
      </c>
      <c r="M59" s="5">
        <f>+((L59/K59)^0.1)-1</f>
        <v>3.5699815383987143E-3</v>
      </c>
      <c r="N59">
        <v>62</v>
      </c>
      <c r="O59" s="3">
        <v>65</v>
      </c>
      <c r="P59" s="3">
        <v>76</v>
      </c>
    </row>
    <row r="60" spans="1:16" x14ac:dyDescent="0.3">
      <c r="A60" t="s">
        <v>70</v>
      </c>
      <c r="B60" t="s">
        <v>182</v>
      </c>
      <c r="C60" s="3">
        <v>40383</v>
      </c>
      <c r="D60" s="3">
        <f>+C60*D$5</f>
        <v>48645.361799999999</v>
      </c>
      <c r="E60" s="3">
        <v>52718</v>
      </c>
      <c r="F60" s="5">
        <f>+((E60/D60)^0.1)-1</f>
        <v>8.0724567124625946E-3</v>
      </c>
      <c r="G60">
        <v>46</v>
      </c>
      <c r="H60" s="3">
        <v>46</v>
      </c>
      <c r="I60" s="3">
        <v>51</v>
      </c>
      <c r="J60" s="3">
        <v>348986</v>
      </c>
      <c r="K60" s="3">
        <f>+J60*D$5</f>
        <v>420388.53559999994</v>
      </c>
      <c r="L60" s="3">
        <v>435891</v>
      </c>
      <c r="M60" s="5">
        <f>+((L60/K60)^0.1)-1</f>
        <v>3.6278491403185509E-3</v>
      </c>
      <c r="N60">
        <v>77</v>
      </c>
      <c r="O60" s="3">
        <v>79</v>
      </c>
      <c r="P60" s="3">
        <v>75</v>
      </c>
    </row>
    <row r="61" spans="1:16" x14ac:dyDescent="0.3">
      <c r="A61" t="s">
        <v>17</v>
      </c>
      <c r="B61" t="s">
        <v>129</v>
      </c>
      <c r="C61" s="3">
        <v>40007</v>
      </c>
      <c r="D61" s="3">
        <f>+C61*D$5</f>
        <v>48192.432199999996</v>
      </c>
      <c r="E61" s="3">
        <v>52163</v>
      </c>
      <c r="F61" s="5">
        <f>+((E61/D61)^0.1)-1</f>
        <v>7.9485665376912706E-3</v>
      </c>
      <c r="G61">
        <v>51</v>
      </c>
      <c r="H61" s="3">
        <v>51</v>
      </c>
      <c r="I61" s="3">
        <v>52</v>
      </c>
      <c r="J61" s="3">
        <v>727210</v>
      </c>
      <c r="K61" s="3">
        <f>+J61*D$5</f>
        <v>875997.16599999997</v>
      </c>
      <c r="L61" s="3">
        <v>929573</v>
      </c>
      <c r="M61" s="5">
        <f>+((L61/K61)^0.1)-1</f>
        <v>5.9539029550508271E-3</v>
      </c>
      <c r="N61">
        <v>44</v>
      </c>
      <c r="O61" s="3">
        <v>49</v>
      </c>
      <c r="P61" s="3">
        <v>67</v>
      </c>
    </row>
    <row r="62" spans="1:16" x14ac:dyDescent="0.3">
      <c r="A62" t="s">
        <v>51</v>
      </c>
      <c r="B62" t="s">
        <v>163</v>
      </c>
      <c r="C62" s="3">
        <v>49153</v>
      </c>
      <c r="D62" s="3">
        <f>+C62*D$5</f>
        <v>59209.703799999996</v>
      </c>
      <c r="E62" s="3">
        <v>64086</v>
      </c>
      <c r="F62" s="5">
        <f>+((E62/D62)^0.1)-1</f>
        <v>7.9454475935061275E-3</v>
      </c>
      <c r="G62">
        <v>10</v>
      </c>
      <c r="H62" s="3">
        <v>10</v>
      </c>
      <c r="I62" s="3">
        <v>53</v>
      </c>
      <c r="J62" s="3">
        <v>1876332</v>
      </c>
      <c r="K62" s="3">
        <f>+J62*D$5</f>
        <v>2260229.5271999999</v>
      </c>
      <c r="L62" s="3">
        <v>2765916</v>
      </c>
      <c r="M62" s="5">
        <f>+((L62/K62)^0.1)-1</f>
        <v>2.0395757423113503E-2</v>
      </c>
      <c r="N62">
        <v>22</v>
      </c>
      <c r="O62" s="3">
        <v>20</v>
      </c>
      <c r="P62" s="3">
        <v>18</v>
      </c>
    </row>
    <row r="63" spans="1:16" x14ac:dyDescent="0.3">
      <c r="A63" t="s">
        <v>58</v>
      </c>
      <c r="B63" t="s">
        <v>170</v>
      </c>
      <c r="C63" s="3">
        <v>39417</v>
      </c>
      <c r="D63" s="3">
        <f>+C63*D$5</f>
        <v>47481.718199999996</v>
      </c>
      <c r="E63" s="3">
        <v>51373</v>
      </c>
      <c r="F63" s="5">
        <f>+((E63/D63)^0.1)-1</f>
        <v>7.907902156060187E-3</v>
      </c>
      <c r="G63">
        <v>55</v>
      </c>
      <c r="H63" s="3">
        <v>55</v>
      </c>
      <c r="I63" s="3">
        <v>54</v>
      </c>
      <c r="J63" s="3">
        <v>995431</v>
      </c>
      <c r="K63" s="3">
        <f>+J63*D$5</f>
        <v>1199096.1825999999</v>
      </c>
      <c r="L63" s="3">
        <v>1436826</v>
      </c>
      <c r="M63" s="5">
        <f>+((L63/K63)^0.1)-1</f>
        <v>1.8251399775261357E-2</v>
      </c>
      <c r="N63">
        <v>31</v>
      </c>
      <c r="O63" s="3">
        <v>30</v>
      </c>
      <c r="P63" s="3">
        <v>26</v>
      </c>
    </row>
    <row r="64" spans="1:16" x14ac:dyDescent="0.3">
      <c r="A64" t="s">
        <v>29</v>
      </c>
      <c r="B64" t="s">
        <v>141</v>
      </c>
      <c r="C64" s="3">
        <v>37279</v>
      </c>
      <c r="D64" s="3">
        <f>+C64*D$5</f>
        <v>44906.283399999993</v>
      </c>
      <c r="E64" s="3">
        <v>48530</v>
      </c>
      <c r="F64" s="5">
        <f>+((E64/D64)^0.1)-1</f>
        <v>7.790633925501167E-3</v>
      </c>
      <c r="G64">
        <v>71</v>
      </c>
      <c r="H64" s="3">
        <v>71</v>
      </c>
      <c r="I64" s="3">
        <v>55</v>
      </c>
      <c r="J64" s="3">
        <v>405085</v>
      </c>
      <c r="K64" s="3">
        <f>+J64*D$5</f>
        <v>487965.39099999995</v>
      </c>
      <c r="L64" s="3">
        <v>531604</v>
      </c>
      <c r="M64" s="5">
        <f>+((L64/K64)^0.1)-1</f>
        <v>8.6022251156767648E-3</v>
      </c>
      <c r="N64">
        <v>69</v>
      </c>
      <c r="O64" s="3">
        <v>72</v>
      </c>
      <c r="P64" s="3">
        <v>58</v>
      </c>
    </row>
    <row r="65" spans="1:16" x14ac:dyDescent="0.3">
      <c r="A65" t="s">
        <v>89</v>
      </c>
      <c r="B65" t="s">
        <v>201</v>
      </c>
      <c r="C65" s="3">
        <v>33349</v>
      </c>
      <c r="D65" s="3">
        <f>+C65*D$5</f>
        <v>40172.205399999999</v>
      </c>
      <c r="E65" s="3">
        <v>43268</v>
      </c>
      <c r="F65" s="5">
        <f>+((E65/D65)^0.1)-1</f>
        <v>7.4514230321494068E-3</v>
      </c>
      <c r="G65">
        <v>86</v>
      </c>
      <c r="H65" s="3">
        <v>86</v>
      </c>
      <c r="I65" s="3">
        <v>56</v>
      </c>
      <c r="J65" s="3">
        <v>141901</v>
      </c>
      <c r="K65" s="3">
        <f>+J65*D$5</f>
        <v>170933.94459999999</v>
      </c>
      <c r="L65" s="3">
        <v>190839</v>
      </c>
      <c r="M65" s="5">
        <f>+((L65/K65)^0.1)-1</f>
        <v>1.1076186499894058E-2</v>
      </c>
      <c r="N65">
        <v>92</v>
      </c>
      <c r="O65" s="3">
        <v>92</v>
      </c>
      <c r="P65" s="3">
        <v>49</v>
      </c>
    </row>
    <row r="66" spans="1:16" x14ac:dyDescent="0.3">
      <c r="A66" t="s">
        <v>83</v>
      </c>
      <c r="B66" t="s">
        <v>195</v>
      </c>
      <c r="C66" s="3">
        <v>33966</v>
      </c>
      <c r="D66" s="3">
        <f>+C66*D$5</f>
        <v>40915.443599999999</v>
      </c>
      <c r="E66" s="3">
        <v>43972</v>
      </c>
      <c r="F66" s="5">
        <f>+((E66/D66)^0.1)-1</f>
        <v>7.2305633762821397E-3</v>
      </c>
      <c r="G66">
        <v>82</v>
      </c>
      <c r="H66" s="3">
        <v>82</v>
      </c>
      <c r="I66" s="3">
        <v>57</v>
      </c>
      <c r="J66" s="3">
        <v>375865</v>
      </c>
      <c r="K66" s="3">
        <f>+J66*D$5</f>
        <v>452766.97899999993</v>
      </c>
      <c r="L66" s="3">
        <v>485152</v>
      </c>
      <c r="M66" s="5">
        <f>+((L66/K66)^0.1)-1</f>
        <v>6.932383080408222E-3</v>
      </c>
      <c r="N66">
        <v>74</v>
      </c>
      <c r="O66" s="3">
        <v>73</v>
      </c>
      <c r="P66" s="3">
        <v>63</v>
      </c>
    </row>
    <row r="67" spans="1:16" x14ac:dyDescent="0.3">
      <c r="A67" t="s">
        <v>13</v>
      </c>
      <c r="B67" t="s">
        <v>125</v>
      </c>
      <c r="C67" s="3">
        <v>38440</v>
      </c>
      <c r="D67" s="3">
        <f>+C67*D$5</f>
        <v>46304.823999999993</v>
      </c>
      <c r="E67" s="3">
        <v>49710</v>
      </c>
      <c r="F67" s="5">
        <f>+((E67/D67)^0.1)-1</f>
        <v>7.1212336843176072E-3</v>
      </c>
      <c r="G67">
        <v>64</v>
      </c>
      <c r="H67" s="3">
        <v>64</v>
      </c>
      <c r="I67" s="3">
        <v>58</v>
      </c>
      <c r="J67" s="3">
        <v>228478</v>
      </c>
      <c r="K67" s="3">
        <f>+J67*D$5</f>
        <v>275224.59879999998</v>
      </c>
      <c r="L67" s="3">
        <v>256410</v>
      </c>
      <c r="M67" s="5">
        <f>+((L67/K67)^0.1)-1</f>
        <v>-7.0559650967697563E-3</v>
      </c>
      <c r="N67">
        <v>85</v>
      </c>
      <c r="O67" s="3">
        <v>88</v>
      </c>
      <c r="P67" s="3">
        <v>91</v>
      </c>
    </row>
    <row r="68" spans="1:16" x14ac:dyDescent="0.3">
      <c r="A68" t="s">
        <v>56</v>
      </c>
      <c r="B68" t="s">
        <v>168</v>
      </c>
      <c r="C68" s="3">
        <v>38724</v>
      </c>
      <c r="D68" s="3">
        <f>+C68*D$5</f>
        <v>46646.930399999997</v>
      </c>
      <c r="E68" s="3">
        <v>49901</v>
      </c>
      <c r="F68" s="5">
        <f>+((E68/D68)^0.1)-1</f>
        <v>6.7661796754316939E-3</v>
      </c>
      <c r="G68">
        <v>60</v>
      </c>
      <c r="H68" s="3">
        <v>60</v>
      </c>
      <c r="I68" s="3">
        <v>59</v>
      </c>
      <c r="J68" s="3">
        <v>2307199</v>
      </c>
      <c r="K68" s="3">
        <f>+J68*D$5</f>
        <v>2779251.9153999998</v>
      </c>
      <c r="L68" s="3">
        <v>3218186</v>
      </c>
      <c r="M68" s="5">
        <f>+((L68/K68)^0.1)-1</f>
        <v>1.477164313304824E-2</v>
      </c>
      <c r="N68">
        <v>15</v>
      </c>
      <c r="O68" s="3">
        <v>15</v>
      </c>
      <c r="P68" s="3">
        <v>35</v>
      </c>
    </row>
    <row r="69" spans="1:16" x14ac:dyDescent="0.3">
      <c r="A69" t="s">
        <v>54</v>
      </c>
      <c r="B69" t="s">
        <v>166</v>
      </c>
      <c r="C69" s="3">
        <v>42487</v>
      </c>
      <c r="D69" s="3">
        <f>+C69*D$5</f>
        <v>51179.840199999999</v>
      </c>
      <c r="E69" s="3">
        <v>54654</v>
      </c>
      <c r="F69" s="5">
        <f>+((E69/D69)^0.1)-1</f>
        <v>6.5892840930172891E-3</v>
      </c>
      <c r="G69">
        <v>35</v>
      </c>
      <c r="H69" s="3">
        <v>35</v>
      </c>
      <c r="I69" s="3">
        <v>60</v>
      </c>
      <c r="J69" s="3">
        <v>2399287</v>
      </c>
      <c r="K69" s="3">
        <f>+J69*D$5</f>
        <v>2890181.1201999998</v>
      </c>
      <c r="L69" s="3">
        <v>3156608</v>
      </c>
      <c r="M69" s="5">
        <f>+((L69/K69)^0.1)-1</f>
        <v>8.8568782675464419E-3</v>
      </c>
      <c r="N69">
        <v>14</v>
      </c>
      <c r="O69" s="3">
        <v>17</v>
      </c>
      <c r="P69" s="3">
        <v>56</v>
      </c>
    </row>
    <row r="70" spans="1:16" x14ac:dyDescent="0.3">
      <c r="A70" t="s">
        <v>36</v>
      </c>
      <c r="B70" t="s">
        <v>148</v>
      </c>
      <c r="C70" s="3">
        <v>32971</v>
      </c>
      <c r="D70" s="3">
        <f>+C70*D$5</f>
        <v>39716.866599999994</v>
      </c>
      <c r="E70" s="3">
        <v>42360</v>
      </c>
      <c r="F70" s="5">
        <f>+((E70/D70)^0.1)-1</f>
        <v>6.4636570383798109E-3</v>
      </c>
      <c r="G70">
        <v>87</v>
      </c>
      <c r="H70" s="3">
        <v>87</v>
      </c>
      <c r="I70" s="3">
        <v>61</v>
      </c>
      <c r="J70" s="3">
        <v>645253</v>
      </c>
      <c r="K70" s="3">
        <f>+J70*D$5</f>
        <v>777271.76379999996</v>
      </c>
      <c r="L70" s="3">
        <v>837629</v>
      </c>
      <c r="M70" s="5">
        <f>+((L70/K70)^0.1)-1</f>
        <v>7.506557206679032E-3</v>
      </c>
      <c r="N70">
        <v>54</v>
      </c>
      <c r="O70" s="3">
        <v>54</v>
      </c>
      <c r="P70" s="3">
        <v>61</v>
      </c>
    </row>
    <row r="71" spans="1:16" x14ac:dyDescent="0.3">
      <c r="A71" t="s">
        <v>98</v>
      </c>
      <c r="B71" t="s">
        <v>210</v>
      </c>
      <c r="C71" s="3">
        <v>40666</v>
      </c>
      <c r="D71" s="3">
        <f>+C71*D$5</f>
        <v>48986.263599999998</v>
      </c>
      <c r="E71" s="3">
        <v>52091</v>
      </c>
      <c r="F71" s="5">
        <f>+((E71/D71)^0.1)-1</f>
        <v>6.1641471417130944E-3</v>
      </c>
      <c r="G71">
        <v>43</v>
      </c>
      <c r="H71" s="3">
        <v>43</v>
      </c>
      <c r="I71" s="3">
        <v>62</v>
      </c>
      <c r="J71" s="3">
        <v>614715</v>
      </c>
      <c r="K71" s="3">
        <f>+J71*D$5</f>
        <v>740485.6889999999</v>
      </c>
      <c r="L71" s="3">
        <v>825828</v>
      </c>
      <c r="M71" s="5">
        <f>+((L71/K71)^0.1)-1</f>
        <v>1.0967730569646506E-2</v>
      </c>
      <c r="N71">
        <v>55</v>
      </c>
      <c r="O71" s="3">
        <v>55</v>
      </c>
      <c r="P71" s="3">
        <v>51</v>
      </c>
    </row>
    <row r="72" spans="1:16" x14ac:dyDescent="0.3">
      <c r="A72" t="s">
        <v>85</v>
      </c>
      <c r="B72" t="s">
        <v>197</v>
      </c>
      <c r="C72" s="3">
        <v>42621</v>
      </c>
      <c r="D72" s="3">
        <f>+C72*D$5</f>
        <v>51341.256599999993</v>
      </c>
      <c r="E72" s="3">
        <v>54459</v>
      </c>
      <c r="F72" s="5">
        <f>+((E72/D72)^0.1)-1</f>
        <v>5.9127591387546641E-3</v>
      </c>
      <c r="G72">
        <v>34</v>
      </c>
      <c r="H72" s="3">
        <v>34</v>
      </c>
      <c r="I72" s="3">
        <v>63</v>
      </c>
      <c r="J72" s="3">
        <v>381608</v>
      </c>
      <c r="K72" s="3">
        <f>+J72*D$5</f>
        <v>459684.99679999996</v>
      </c>
      <c r="L72" s="3">
        <v>464989</v>
      </c>
      <c r="M72" s="5">
        <f>+((L72/K72)^0.1)-1</f>
        <v>1.1478867233416512E-3</v>
      </c>
      <c r="N72">
        <v>73</v>
      </c>
      <c r="O72" s="3">
        <v>75</v>
      </c>
      <c r="P72" s="3">
        <v>87</v>
      </c>
    </row>
    <row r="73" spans="1:16" x14ac:dyDescent="0.3">
      <c r="A73" t="s">
        <v>32</v>
      </c>
      <c r="B73" t="s">
        <v>144</v>
      </c>
      <c r="C73" s="3">
        <v>32247</v>
      </c>
      <c r="D73" s="3">
        <f>+C73*D$5</f>
        <v>38844.736199999999</v>
      </c>
      <c r="E73" s="3">
        <v>41137</v>
      </c>
      <c r="F73" s="5">
        <f>+((E73/D73)^0.1)-1</f>
        <v>5.7500064439499621E-3</v>
      </c>
      <c r="G73">
        <v>89</v>
      </c>
      <c r="H73" s="3">
        <v>89</v>
      </c>
      <c r="I73" s="3">
        <v>64</v>
      </c>
      <c r="J73" s="3">
        <v>568777</v>
      </c>
      <c r="K73" s="3">
        <f>+J73*D$5</f>
        <v>685148.77419999999</v>
      </c>
      <c r="L73" s="3">
        <v>709785</v>
      </c>
      <c r="M73" s="5">
        <f>+((L73/K73)^0.1)-1</f>
        <v>3.5388574202777079E-3</v>
      </c>
      <c r="N73">
        <v>59</v>
      </c>
      <c r="O73" s="3">
        <v>60</v>
      </c>
      <c r="P73" s="3">
        <v>77</v>
      </c>
    </row>
    <row r="74" spans="1:16" x14ac:dyDescent="0.3">
      <c r="A74" t="s">
        <v>72</v>
      </c>
      <c r="B74" t="s">
        <v>184</v>
      </c>
      <c r="C74" s="3">
        <v>44869</v>
      </c>
      <c r="D74" s="3">
        <f>+C74*D$5</f>
        <v>54049.197399999997</v>
      </c>
      <c r="E74" s="3">
        <v>57230</v>
      </c>
      <c r="F74" s="5">
        <f>+((E74/D74)^0.1)-1</f>
        <v>5.7347351623855403E-3</v>
      </c>
      <c r="G74">
        <v>24</v>
      </c>
      <c r="H74" s="3">
        <v>24</v>
      </c>
      <c r="I74" s="3">
        <v>65</v>
      </c>
      <c r="J74" s="3">
        <v>4837306</v>
      </c>
      <c r="K74" s="3">
        <f>+J74*D$5</f>
        <v>5827018.8075999999</v>
      </c>
      <c r="L74" s="3">
        <v>6792397</v>
      </c>
      <c r="M74" s="5">
        <f>+((L74/K74)^0.1)-1</f>
        <v>1.5447942967441008E-2</v>
      </c>
      <c r="N74">
        <v>6</v>
      </c>
      <c r="O74" s="3">
        <v>8</v>
      </c>
      <c r="P74" s="3">
        <v>34</v>
      </c>
    </row>
    <row r="75" spans="1:16" x14ac:dyDescent="0.3">
      <c r="A75" t="s">
        <v>74</v>
      </c>
      <c r="B75" t="s">
        <v>186</v>
      </c>
      <c r="C75" s="3">
        <v>44512</v>
      </c>
      <c r="D75" s="3">
        <f>+C75*D$5</f>
        <v>53619.155199999994</v>
      </c>
      <c r="E75" s="3">
        <v>56666</v>
      </c>
      <c r="F75" s="5">
        <f>+((E75/D75)^0.1)-1</f>
        <v>5.5421015618466463E-3</v>
      </c>
      <c r="G75">
        <v>25</v>
      </c>
      <c r="H75" s="3">
        <v>25</v>
      </c>
      <c r="I75" s="3">
        <v>66</v>
      </c>
      <c r="J75" s="3">
        <v>296827</v>
      </c>
      <c r="K75" s="3">
        <f>+J75*D$5</f>
        <v>357557.80419999996</v>
      </c>
      <c r="L75" s="3">
        <v>376157</v>
      </c>
      <c r="M75" s="5">
        <f>+((L75/K75)^0.1)-1</f>
        <v>5.0838360927958348E-3</v>
      </c>
      <c r="N75">
        <v>82</v>
      </c>
      <c r="O75" s="3">
        <v>82</v>
      </c>
      <c r="P75" s="3">
        <v>71</v>
      </c>
    </row>
    <row r="76" spans="1:16" x14ac:dyDescent="0.3">
      <c r="A76" t="s">
        <v>63</v>
      </c>
      <c r="B76" t="s">
        <v>175</v>
      </c>
      <c r="C76" s="3">
        <v>37041</v>
      </c>
      <c r="D76" s="3">
        <f>+C76*D$5</f>
        <v>44619.588599999995</v>
      </c>
      <c r="E76" s="3">
        <v>47080</v>
      </c>
      <c r="F76" s="5">
        <f>+((E76/D76)^0.1)-1</f>
        <v>5.3819623555599883E-3</v>
      </c>
      <c r="G76">
        <v>73</v>
      </c>
      <c r="H76" s="3">
        <v>73</v>
      </c>
      <c r="I76" s="3">
        <v>67</v>
      </c>
      <c r="J76" s="3">
        <v>1698428</v>
      </c>
      <c r="K76" s="3">
        <f>+J76*D$5</f>
        <v>2045926.3687999998</v>
      </c>
      <c r="L76" s="3">
        <v>2306228</v>
      </c>
      <c r="M76" s="5">
        <f>+((L76/K76)^0.1)-1</f>
        <v>1.2048263614013344E-2</v>
      </c>
      <c r="N76">
        <v>24</v>
      </c>
      <c r="O76" s="3">
        <v>24</v>
      </c>
      <c r="P76" s="3">
        <v>45</v>
      </c>
    </row>
    <row r="77" spans="1:16" x14ac:dyDescent="0.3">
      <c r="A77" t="s">
        <v>20</v>
      </c>
      <c r="B77" t="s">
        <v>132</v>
      </c>
      <c r="C77" s="3">
        <v>41667</v>
      </c>
      <c r="D77" s="3">
        <f>+C77*D$5</f>
        <v>50192.068199999994</v>
      </c>
      <c r="E77" s="3">
        <v>52894</v>
      </c>
      <c r="F77" s="5">
        <f>+((E77/D77)^0.1)-1</f>
        <v>5.2570601668908701E-3</v>
      </c>
      <c r="G77">
        <v>39</v>
      </c>
      <c r="H77" s="3">
        <v>39</v>
      </c>
      <c r="I77" s="3">
        <v>68</v>
      </c>
      <c r="J77" s="3">
        <v>673709</v>
      </c>
      <c r="K77" s="3">
        <f>+J77*D$5</f>
        <v>811549.86139999994</v>
      </c>
      <c r="L77" s="3">
        <v>856050</v>
      </c>
      <c r="M77" s="5">
        <f>+((L77/K77)^0.1)-1</f>
        <v>5.3525697974075026E-3</v>
      </c>
      <c r="N77">
        <v>51</v>
      </c>
      <c r="O77" s="3">
        <v>52</v>
      </c>
      <c r="P77" s="3">
        <v>70</v>
      </c>
    </row>
    <row r="78" spans="1:16" x14ac:dyDescent="0.3">
      <c r="A78" t="s">
        <v>77</v>
      </c>
      <c r="B78" t="s">
        <v>189</v>
      </c>
      <c r="C78" s="3">
        <v>45208</v>
      </c>
      <c r="D78" s="3">
        <f>+C78*D$5</f>
        <v>54457.556799999998</v>
      </c>
      <c r="E78" s="3">
        <v>57338</v>
      </c>
      <c r="F78" s="5">
        <f>+((E78/D78)^0.1)-1</f>
        <v>5.1675013391980773E-3</v>
      </c>
      <c r="G78">
        <v>22</v>
      </c>
      <c r="H78" s="3">
        <v>22</v>
      </c>
      <c r="I78" s="3">
        <v>69</v>
      </c>
      <c r="J78" s="3">
        <v>663568</v>
      </c>
      <c r="K78" s="3">
        <f>+J78*D$5</f>
        <v>799334.01279999991</v>
      </c>
      <c r="L78" s="3">
        <v>820162</v>
      </c>
      <c r="M78" s="5">
        <f>+((L78/K78)^0.1)-1</f>
        <v>2.5756096743081436E-3</v>
      </c>
      <c r="N78">
        <v>53</v>
      </c>
      <c r="O78" s="3">
        <v>56</v>
      </c>
      <c r="P78" s="3">
        <v>81</v>
      </c>
    </row>
    <row r="79" spans="1:16" x14ac:dyDescent="0.3">
      <c r="A79" t="s">
        <v>15</v>
      </c>
      <c r="B79" t="s">
        <v>127</v>
      </c>
      <c r="C79" s="3">
        <v>26506</v>
      </c>
      <c r="D79" s="3">
        <f>+C79*D$5</f>
        <v>31929.127599999996</v>
      </c>
      <c r="E79" s="3">
        <v>33591</v>
      </c>
      <c r="F79" s="5">
        <f>+((E79/D79)^0.1)-1</f>
        <v>5.0868432642552364E-3</v>
      </c>
      <c r="G79">
        <v>91</v>
      </c>
      <c r="H79" s="3">
        <v>91</v>
      </c>
      <c r="I79" s="3">
        <v>70</v>
      </c>
      <c r="J79" s="3">
        <v>340069</v>
      </c>
      <c r="K79" s="3">
        <f>+J79*D$5</f>
        <v>409647.11739999999</v>
      </c>
      <c r="L79" s="3">
        <v>478937</v>
      </c>
      <c r="M79" s="5">
        <f>+((L79/K79)^0.1)-1</f>
        <v>1.575004124667756E-2</v>
      </c>
      <c r="N79">
        <v>79</v>
      </c>
      <c r="O79" s="3">
        <v>74</v>
      </c>
      <c r="P79" s="3">
        <v>32</v>
      </c>
    </row>
    <row r="80" spans="1:16" x14ac:dyDescent="0.3">
      <c r="A80" t="s">
        <v>27</v>
      </c>
      <c r="B80" t="s">
        <v>139</v>
      </c>
      <c r="C80" s="3">
        <v>44885</v>
      </c>
      <c r="D80" s="3">
        <f>+C80*D$5</f>
        <v>54068.470999999998</v>
      </c>
      <c r="E80" s="3">
        <v>56686</v>
      </c>
      <c r="F80" s="5">
        <f>+((E80/D80)^0.1)-1</f>
        <v>4.7387969349190762E-3</v>
      </c>
      <c r="G80">
        <v>23</v>
      </c>
      <c r="H80" s="3">
        <v>23</v>
      </c>
      <c r="I80" s="3">
        <v>71</v>
      </c>
      <c r="J80" s="3">
        <v>1157569</v>
      </c>
      <c r="K80" s="3">
        <f>+J80*D$5</f>
        <v>1394407.6173999999</v>
      </c>
      <c r="L80" s="3">
        <v>1487172</v>
      </c>
      <c r="M80" s="5">
        <f>+((L80/K80)^0.1)-1</f>
        <v>6.4614508707219187E-3</v>
      </c>
      <c r="N80">
        <v>29</v>
      </c>
      <c r="O80" s="3">
        <v>29</v>
      </c>
      <c r="P80" s="3">
        <v>66</v>
      </c>
    </row>
    <row r="81" spans="1:16" x14ac:dyDescent="0.3">
      <c r="A81" t="s">
        <v>92</v>
      </c>
      <c r="B81" t="s">
        <v>204</v>
      </c>
      <c r="C81" s="3">
        <v>43886</v>
      </c>
      <c r="D81" s="3">
        <f>+C81*D$5</f>
        <v>52865.075599999996</v>
      </c>
      <c r="E81" s="3">
        <v>55168</v>
      </c>
      <c r="F81" s="5">
        <f>+((E81/D81)^0.1)-1</f>
        <v>4.2731189273561565E-3</v>
      </c>
      <c r="G81">
        <v>29</v>
      </c>
      <c r="H81" s="3">
        <v>29</v>
      </c>
      <c r="I81" s="3">
        <v>72</v>
      </c>
      <c r="J81" s="3">
        <v>2027358</v>
      </c>
      <c r="K81" s="3">
        <f>+J81*D$5</f>
        <v>2442155.4467999996</v>
      </c>
      <c r="L81" s="3">
        <v>2421857</v>
      </c>
      <c r="M81" s="5">
        <f>+((L81/K81)^0.1)-1</f>
        <v>-8.3429457428596532E-4</v>
      </c>
      <c r="N81">
        <v>18</v>
      </c>
      <c r="O81" s="3">
        <v>23</v>
      </c>
      <c r="P81" s="3">
        <v>89</v>
      </c>
    </row>
    <row r="82" spans="1:16" x14ac:dyDescent="0.3">
      <c r="A82" t="s">
        <v>23</v>
      </c>
      <c r="B82" t="s">
        <v>135</v>
      </c>
      <c r="C82" s="3">
        <v>38684</v>
      </c>
      <c r="D82" s="3">
        <f>+C82*D$5</f>
        <v>46598.746399999996</v>
      </c>
      <c r="E82" s="3">
        <v>48497</v>
      </c>
      <c r="F82" s="5">
        <f>+((E82/D82)^0.1)-1</f>
        <v>4.0008120538632674E-3</v>
      </c>
      <c r="G82">
        <v>61</v>
      </c>
      <c r="H82" s="3">
        <v>61</v>
      </c>
      <c r="I82" s="3">
        <v>73</v>
      </c>
      <c r="J82" s="3">
        <v>1240580</v>
      </c>
      <c r="K82" s="3">
        <f>+J82*D$5</f>
        <v>1494402.6679999998</v>
      </c>
      <c r="L82" s="3">
        <v>1725760</v>
      </c>
      <c r="M82" s="5">
        <f>+((L82/K82)^0.1)-1</f>
        <v>1.4498189779214465E-2</v>
      </c>
      <c r="N82">
        <v>28</v>
      </c>
      <c r="O82" s="3">
        <v>26</v>
      </c>
      <c r="P82" s="3">
        <v>36</v>
      </c>
    </row>
    <row r="83" spans="1:16" x14ac:dyDescent="0.3">
      <c r="A83" t="s">
        <v>12</v>
      </c>
      <c r="B83" t="s">
        <v>124</v>
      </c>
      <c r="C83" s="3">
        <v>48692</v>
      </c>
      <c r="D83" s="3">
        <f>+C83*D$5</f>
        <v>58654.383199999997</v>
      </c>
      <c r="E83" s="3">
        <v>60906</v>
      </c>
      <c r="F83" s="5">
        <f>+((E83/D83)^0.1)-1</f>
        <v>3.7740423154244418E-3</v>
      </c>
      <c r="G83">
        <v>13</v>
      </c>
      <c r="H83" s="3">
        <v>13</v>
      </c>
      <c r="I83" s="3">
        <v>74</v>
      </c>
      <c r="J83" s="3">
        <v>227737</v>
      </c>
      <c r="K83" s="3">
        <f>+J83*D$5</f>
        <v>274331.9902</v>
      </c>
      <c r="L83" s="3">
        <v>287892</v>
      </c>
      <c r="M83" s="5">
        <f>+((L83/K83)^0.1)-1</f>
        <v>4.8362966923929385E-3</v>
      </c>
      <c r="N83">
        <v>86</v>
      </c>
      <c r="O83" s="3">
        <v>85</v>
      </c>
      <c r="P83" s="3">
        <v>72</v>
      </c>
    </row>
    <row r="84" spans="1:16" x14ac:dyDescent="0.3">
      <c r="A84" t="s">
        <v>53</v>
      </c>
      <c r="B84" t="s">
        <v>165</v>
      </c>
      <c r="C84" s="3">
        <v>49203</v>
      </c>
      <c r="D84" s="3">
        <f>+C84*D$5</f>
        <v>59269.933799999992</v>
      </c>
      <c r="E84" s="3">
        <v>61515</v>
      </c>
      <c r="F84" s="5">
        <f>+((E84/D84)^0.1)-1</f>
        <v>3.7248087855334955E-3</v>
      </c>
      <c r="G84">
        <v>9</v>
      </c>
      <c r="H84" s="3">
        <v>9</v>
      </c>
      <c r="I84" s="3">
        <v>75</v>
      </c>
      <c r="J84" s="3">
        <v>11357811</v>
      </c>
      <c r="K84" s="3">
        <f>+J84*D$5</f>
        <v>13681619.130599998</v>
      </c>
      <c r="L84" s="3">
        <v>15556201</v>
      </c>
      <c r="M84" s="5">
        <f>+((L84/K84)^0.1)-1</f>
        <v>1.2923402055933231E-2</v>
      </c>
      <c r="N84">
        <v>3</v>
      </c>
      <c r="O84" s="3">
        <v>3</v>
      </c>
      <c r="P84" s="3">
        <v>43</v>
      </c>
    </row>
    <row r="85" spans="1:16" x14ac:dyDescent="0.3">
      <c r="A85" t="s">
        <v>50</v>
      </c>
      <c r="B85" t="s">
        <v>162</v>
      </c>
      <c r="C85" s="3">
        <v>44198</v>
      </c>
      <c r="D85" s="3">
        <f>+C85*D$5</f>
        <v>53240.910799999998</v>
      </c>
      <c r="E85" s="3">
        <v>55055</v>
      </c>
      <c r="F85" s="5">
        <f>+((E85/D85)^0.1)-1</f>
        <v>3.3561778700268441E-3</v>
      </c>
      <c r="G85">
        <v>26</v>
      </c>
      <c r="H85" s="3">
        <v>26</v>
      </c>
      <c r="I85" s="3">
        <v>76</v>
      </c>
      <c r="J85" s="3">
        <v>826682</v>
      </c>
      <c r="K85" s="3">
        <f>+J85*D$5</f>
        <v>995821.13719999988</v>
      </c>
      <c r="L85" s="3">
        <v>1018244</v>
      </c>
      <c r="M85" s="5">
        <f>+((L85/K85)^0.1)-1</f>
        <v>2.2292003522330628E-3</v>
      </c>
      <c r="N85">
        <v>40</v>
      </c>
      <c r="O85" s="3">
        <v>45</v>
      </c>
      <c r="P85" s="3">
        <v>84</v>
      </c>
    </row>
    <row r="86" spans="1:16" x14ac:dyDescent="0.3">
      <c r="A86" t="s">
        <v>67</v>
      </c>
      <c r="B86" t="s">
        <v>179</v>
      </c>
      <c r="C86" s="3">
        <v>36627</v>
      </c>
      <c r="D86" s="3">
        <f>+C86*D$5</f>
        <v>44120.884199999993</v>
      </c>
      <c r="E86" s="3">
        <v>45611</v>
      </c>
      <c r="F86" s="5">
        <f>+((E86/D86)^0.1)-1</f>
        <v>3.3270905716826782E-3</v>
      </c>
      <c r="G86">
        <v>76</v>
      </c>
      <c r="H86" s="3">
        <v>76</v>
      </c>
      <c r="I86" s="3">
        <v>77</v>
      </c>
      <c r="J86" s="3">
        <v>346258</v>
      </c>
      <c r="K86" s="3">
        <f>+J86*D$5</f>
        <v>417102.38679999998</v>
      </c>
      <c r="L86" s="3">
        <v>427513</v>
      </c>
      <c r="M86" s="5">
        <f>+((L86/K86)^0.1)-1</f>
        <v>2.4683387159165626E-3</v>
      </c>
      <c r="N86">
        <v>78</v>
      </c>
      <c r="O86" s="3">
        <v>81</v>
      </c>
      <c r="P86" s="3">
        <v>82</v>
      </c>
    </row>
    <row r="87" spans="1:16" x14ac:dyDescent="0.3">
      <c r="A87" t="s">
        <v>87</v>
      </c>
      <c r="B87" t="s">
        <v>199</v>
      </c>
      <c r="C87" s="3">
        <v>46535</v>
      </c>
      <c r="D87" s="3">
        <f>+C87*D$5</f>
        <v>56056.060999999994</v>
      </c>
      <c r="E87" s="3">
        <v>57881</v>
      </c>
      <c r="F87" s="5">
        <f>+((E87/D87)^0.1)-1</f>
        <v>3.2088272466757051E-3</v>
      </c>
      <c r="G87">
        <v>17</v>
      </c>
      <c r="H87" s="3">
        <v>17</v>
      </c>
      <c r="I87" s="3">
        <v>78</v>
      </c>
      <c r="J87" s="3">
        <v>3721058</v>
      </c>
      <c r="K87" s="3">
        <f>+J87*D$5</f>
        <v>4482386.4667999996</v>
      </c>
      <c r="L87" s="3">
        <v>5175199</v>
      </c>
      <c r="M87" s="5">
        <f>+((L87/K87)^0.1)-1</f>
        <v>1.447599636208019E-2</v>
      </c>
      <c r="N87">
        <v>11</v>
      </c>
      <c r="O87" s="3">
        <v>11</v>
      </c>
      <c r="P87" s="3">
        <v>37</v>
      </c>
    </row>
    <row r="88" spans="1:16" x14ac:dyDescent="0.3">
      <c r="A88" t="s">
        <v>62</v>
      </c>
      <c r="B88" t="s">
        <v>174</v>
      </c>
      <c r="C88" s="3">
        <v>45750</v>
      </c>
      <c r="D88" s="3">
        <f>+C88*D$5</f>
        <v>55110.45</v>
      </c>
      <c r="E88" s="3">
        <v>56536</v>
      </c>
      <c r="F88" s="5">
        <f>+((E88/D88)^0.1)-1</f>
        <v>2.557088792819906E-3</v>
      </c>
      <c r="G88">
        <v>20</v>
      </c>
      <c r="H88" s="3">
        <v>20</v>
      </c>
      <c r="I88" s="3">
        <v>79</v>
      </c>
      <c r="J88" s="3">
        <v>875007</v>
      </c>
      <c r="K88" s="3">
        <f>+J88*D$5</f>
        <v>1054033.4321999999</v>
      </c>
      <c r="L88" s="3">
        <v>1082235</v>
      </c>
      <c r="M88" s="5">
        <f>+((L88/K88)^0.1)-1</f>
        <v>2.6439067991623766E-3</v>
      </c>
      <c r="N88">
        <v>36</v>
      </c>
      <c r="O88" s="3">
        <v>42</v>
      </c>
      <c r="P88" s="3">
        <v>80</v>
      </c>
    </row>
    <row r="89" spans="1:16" x14ac:dyDescent="0.3">
      <c r="A89" t="s">
        <v>16</v>
      </c>
      <c r="B89" t="s">
        <v>128</v>
      </c>
      <c r="C89" s="3">
        <v>41635</v>
      </c>
      <c r="D89" s="3">
        <f>+C89*D$5</f>
        <v>50153.520999999993</v>
      </c>
      <c r="E89" s="3">
        <v>51188</v>
      </c>
      <c r="F89" s="5">
        <f>+((E89/D89)^0.1)-1</f>
        <v>2.043726393724743E-3</v>
      </c>
      <c r="G89">
        <v>40</v>
      </c>
      <c r="H89" s="3">
        <v>40</v>
      </c>
      <c r="I89" s="3">
        <v>80</v>
      </c>
      <c r="J89" s="3">
        <v>480323</v>
      </c>
      <c r="K89" s="3">
        <f>+J89*D$5</f>
        <v>578597.0858</v>
      </c>
      <c r="L89" s="3">
        <v>645612</v>
      </c>
      <c r="M89" s="5">
        <f>+((L89/K89)^0.1)-1</f>
        <v>1.1019507217957525E-2</v>
      </c>
      <c r="N89">
        <v>66</v>
      </c>
      <c r="O89" s="3">
        <v>64</v>
      </c>
      <c r="P89" s="3">
        <v>50</v>
      </c>
    </row>
    <row r="90" spans="1:16" x14ac:dyDescent="0.3">
      <c r="A90" t="s">
        <v>86</v>
      </c>
      <c r="B90" t="s">
        <v>198</v>
      </c>
      <c r="C90" s="3">
        <v>31813</v>
      </c>
      <c r="D90" s="3">
        <f>+C90*D$5</f>
        <v>38321.9398</v>
      </c>
      <c r="E90" s="3">
        <v>39074</v>
      </c>
      <c r="F90" s="5">
        <f>+((E90/D90)^0.1)-1</f>
        <v>1.9453608902841868E-3</v>
      </c>
      <c r="G90">
        <v>90</v>
      </c>
      <c r="H90" s="3">
        <v>90</v>
      </c>
      <c r="I90" s="3">
        <v>81</v>
      </c>
      <c r="J90" s="3">
        <v>167722</v>
      </c>
      <c r="K90" s="3">
        <f>+J90*D$5</f>
        <v>202037.92119999998</v>
      </c>
      <c r="L90" s="3">
        <v>229045</v>
      </c>
      <c r="M90" s="5">
        <f>+((L90/K90)^0.1)-1</f>
        <v>1.2625343342629547E-2</v>
      </c>
      <c r="N90">
        <v>89</v>
      </c>
      <c r="O90" s="3">
        <v>89</v>
      </c>
      <c r="P90" s="3">
        <v>44</v>
      </c>
    </row>
    <row r="91" spans="1:16" x14ac:dyDescent="0.3">
      <c r="A91" t="s">
        <v>78</v>
      </c>
      <c r="B91" t="s">
        <v>190</v>
      </c>
      <c r="C91" s="3">
        <v>43941</v>
      </c>
      <c r="D91" s="3">
        <f>+C91*D$5</f>
        <v>52931.328599999993</v>
      </c>
      <c r="E91" s="3">
        <v>53848</v>
      </c>
      <c r="F91" s="5">
        <f>+((E91/D91)^0.1)-1</f>
        <v>1.7184624748760591E-3</v>
      </c>
      <c r="G91">
        <v>28</v>
      </c>
      <c r="H91" s="3">
        <v>28</v>
      </c>
      <c r="I91" s="3">
        <v>82</v>
      </c>
      <c r="J91" s="3">
        <v>388611</v>
      </c>
      <c r="K91" s="3">
        <f>+J91*D$5</f>
        <v>468120.81059999997</v>
      </c>
      <c r="L91" s="3">
        <v>538421</v>
      </c>
      <c r="M91" s="5">
        <f>+((L91/K91)^0.1)-1</f>
        <v>1.4089775972109919E-2</v>
      </c>
      <c r="N91">
        <v>72</v>
      </c>
      <c r="O91" s="3">
        <v>71</v>
      </c>
      <c r="P91" s="3">
        <v>41</v>
      </c>
    </row>
    <row r="92" spans="1:16" x14ac:dyDescent="0.3">
      <c r="A92" t="s">
        <v>73</v>
      </c>
      <c r="B92" t="s">
        <v>185</v>
      </c>
      <c r="C92" s="3">
        <v>60595</v>
      </c>
      <c r="D92" s="3">
        <f>+C92*D$5</f>
        <v>72992.736999999994</v>
      </c>
      <c r="E92" s="3">
        <v>73230</v>
      </c>
      <c r="F92" s="5">
        <f>+((E92/D92)^0.1)-1</f>
        <v>3.2457566579058295E-4</v>
      </c>
      <c r="G92">
        <v>3</v>
      </c>
      <c r="H92" s="3">
        <v>3</v>
      </c>
      <c r="I92" s="3">
        <v>83</v>
      </c>
      <c r="J92" s="3">
        <v>724870</v>
      </c>
      <c r="K92" s="3">
        <f>+J92*D$5</f>
        <v>873178.40199999989</v>
      </c>
      <c r="L92" s="3">
        <v>911280</v>
      </c>
      <c r="M92" s="5">
        <f>+((L92/K92)^0.1)-1</f>
        <v>4.2801653071014023E-3</v>
      </c>
      <c r="N92">
        <v>45</v>
      </c>
      <c r="O92" s="3">
        <v>51</v>
      </c>
      <c r="P92" s="3">
        <v>73</v>
      </c>
    </row>
    <row r="93" spans="1:16" x14ac:dyDescent="0.3">
      <c r="A93" t="s">
        <v>35</v>
      </c>
      <c r="B93" t="s">
        <v>147</v>
      </c>
      <c r="C93" s="3">
        <v>43547</v>
      </c>
      <c r="D93" s="3">
        <f>+C93*D$5</f>
        <v>52456.716199999995</v>
      </c>
      <c r="E93" s="3">
        <v>52587</v>
      </c>
      <c r="F93" s="5">
        <f>+((E93/D93)^0.1)-1</f>
        <v>2.480872378340937E-4</v>
      </c>
      <c r="G93">
        <v>31</v>
      </c>
      <c r="H93" s="3">
        <v>31</v>
      </c>
      <c r="I93" s="3">
        <v>84</v>
      </c>
      <c r="J93" s="3">
        <v>1255464</v>
      </c>
      <c r="K93" s="3">
        <f>+J93*D$5</f>
        <v>1512331.9343999999</v>
      </c>
      <c r="L93" s="3">
        <v>1539921</v>
      </c>
      <c r="M93" s="5">
        <f>+((L93/K93)^0.1)-1</f>
        <v>1.8094680563272014E-3</v>
      </c>
      <c r="N93">
        <v>27</v>
      </c>
      <c r="O93" s="3">
        <v>28</v>
      </c>
      <c r="P93" s="3">
        <v>86</v>
      </c>
    </row>
    <row r="94" spans="1:16" x14ac:dyDescent="0.3">
      <c r="A94" t="s">
        <v>42</v>
      </c>
      <c r="B94" t="s">
        <v>154</v>
      </c>
      <c r="C94" s="3">
        <v>47918</v>
      </c>
      <c r="D94" s="3">
        <f>+C94*D$5</f>
        <v>57722.022799999992</v>
      </c>
      <c r="E94" s="3">
        <v>57526</v>
      </c>
      <c r="F94" s="5">
        <f>+((E94/D94)^0.1)-1</f>
        <v>-3.4011802875699715E-4</v>
      </c>
      <c r="G94">
        <v>14</v>
      </c>
      <c r="H94" s="3">
        <v>14</v>
      </c>
      <c r="I94" s="3">
        <v>85</v>
      </c>
      <c r="J94" s="3">
        <v>1584904</v>
      </c>
      <c r="K94" s="3">
        <f>+J94*D$5</f>
        <v>1909175.3583999998</v>
      </c>
      <c r="L94" s="3">
        <v>2040302</v>
      </c>
      <c r="M94" s="5">
        <f>+((L94/K94)^0.1)-1</f>
        <v>6.6647549711671417E-3</v>
      </c>
      <c r="N94">
        <v>25</v>
      </c>
      <c r="O94" s="3">
        <v>25</v>
      </c>
      <c r="P94" s="3">
        <v>65</v>
      </c>
    </row>
    <row r="95" spans="1:16" x14ac:dyDescent="0.3">
      <c r="A95" t="s">
        <v>71</v>
      </c>
      <c r="B95" t="s">
        <v>183</v>
      </c>
      <c r="C95" s="3">
        <v>47057</v>
      </c>
      <c r="D95" s="3">
        <f>+C95*D$5</f>
        <v>56684.862199999996</v>
      </c>
      <c r="E95" s="3">
        <v>55790</v>
      </c>
      <c r="F95" s="5">
        <f>+((E95/D95)^0.1)-1</f>
        <v>-1.5899898877069774E-3</v>
      </c>
      <c r="G95">
        <v>15</v>
      </c>
      <c r="H95" s="3">
        <v>15</v>
      </c>
      <c r="I95" s="3">
        <v>86</v>
      </c>
      <c r="J95" s="3">
        <v>246133</v>
      </c>
      <c r="K95" s="3">
        <f>+J95*D$5</f>
        <v>296491.81179999997</v>
      </c>
      <c r="L95" s="3">
        <v>317636</v>
      </c>
      <c r="M95" s="5">
        <f>+((L95/K95)^0.1)-1</f>
        <v>6.9124284259929336E-3</v>
      </c>
      <c r="N95">
        <v>84</v>
      </c>
      <c r="O95" s="3">
        <v>84</v>
      </c>
      <c r="P95" s="3">
        <v>64</v>
      </c>
    </row>
    <row r="96" spans="1:16" x14ac:dyDescent="0.3">
      <c r="A96" t="s">
        <v>90</v>
      </c>
      <c r="B96" t="s">
        <v>202</v>
      </c>
      <c r="C96" s="3">
        <v>52160</v>
      </c>
      <c r="D96" s="3">
        <f>+C96*D$5</f>
        <v>62831.935999999994</v>
      </c>
      <c r="E96" s="3">
        <v>61445</v>
      </c>
      <c r="F96" s="5">
        <f>+((E96/D96)^0.1)-1</f>
        <v>-2.2296120651688067E-3</v>
      </c>
      <c r="G96">
        <v>5</v>
      </c>
      <c r="H96" s="3">
        <v>5</v>
      </c>
      <c r="I96" s="3">
        <v>87</v>
      </c>
      <c r="J96" s="3">
        <v>4732526</v>
      </c>
      <c r="K96" s="3">
        <f>+J96*D$5</f>
        <v>5700800.8195999991</v>
      </c>
      <c r="L96" s="3">
        <v>5410111</v>
      </c>
      <c r="M96" s="5">
        <f>+((L96/K96)^0.1)-1</f>
        <v>-5.2200329714457983E-3</v>
      </c>
      <c r="N96">
        <v>7</v>
      </c>
      <c r="O96" s="3">
        <v>10</v>
      </c>
      <c r="P96" s="3">
        <v>90</v>
      </c>
    </row>
    <row r="97" spans="1:16" x14ac:dyDescent="0.3">
      <c r="A97" t="s">
        <v>59</v>
      </c>
      <c r="B97" t="s">
        <v>171</v>
      </c>
      <c r="C97" s="3">
        <v>78257</v>
      </c>
      <c r="D97" s="3">
        <f>+C97*D$5</f>
        <v>94268.382199999993</v>
      </c>
      <c r="E97" s="3">
        <v>92102</v>
      </c>
      <c r="F97" s="5">
        <f>+((E97/D97)^0.1)-1</f>
        <v>-2.3222180065067821E-3</v>
      </c>
      <c r="G97">
        <v>1</v>
      </c>
      <c r="H97" s="3">
        <v>1</v>
      </c>
      <c r="I97" s="3">
        <v>88</v>
      </c>
      <c r="J97" s="3">
        <v>218381</v>
      </c>
      <c r="K97" s="3">
        <f>+J97*D$5</f>
        <v>263061.75259999995</v>
      </c>
      <c r="L97" s="3">
        <v>268042</v>
      </c>
      <c r="M97" s="5">
        <f>+((L97/K97)^0.1)-1</f>
        <v>1.8772477548087974E-3</v>
      </c>
      <c r="N97">
        <v>88</v>
      </c>
      <c r="O97" s="3">
        <v>87</v>
      </c>
      <c r="P97" s="3">
        <v>85</v>
      </c>
    </row>
    <row r="98" spans="1:16" x14ac:dyDescent="0.3">
      <c r="A98" t="s">
        <v>94</v>
      </c>
      <c r="B98" t="s">
        <v>206</v>
      </c>
      <c r="C98" s="3">
        <v>49030</v>
      </c>
      <c r="D98" s="3">
        <f>+C98*D$5</f>
        <v>59061.537999999993</v>
      </c>
      <c r="E98" s="3">
        <v>57467</v>
      </c>
      <c r="F98" s="5">
        <f>+((E98/D98)^0.1)-1</f>
        <v>-2.7331628189752877E-3</v>
      </c>
      <c r="G98">
        <v>11</v>
      </c>
      <c r="H98" s="3">
        <v>11</v>
      </c>
      <c r="I98" s="3">
        <v>89</v>
      </c>
      <c r="J98" s="3">
        <v>225196</v>
      </c>
      <c r="K98" s="3">
        <f>+J98*D$5</f>
        <v>271271.10159999999</v>
      </c>
      <c r="L98" s="3">
        <v>279146</v>
      </c>
      <c r="M98" s="5">
        <f>+((L98/K98)^0.1)-1</f>
        <v>2.8657230256701194E-3</v>
      </c>
      <c r="N98">
        <v>87</v>
      </c>
      <c r="O98" s="3">
        <v>86</v>
      </c>
      <c r="P98" s="3">
        <v>78</v>
      </c>
    </row>
    <row r="99" spans="1:16" x14ac:dyDescent="0.3">
      <c r="A99" t="s">
        <v>91</v>
      </c>
      <c r="B99" t="s">
        <v>203</v>
      </c>
      <c r="C99" s="3">
        <v>51673</v>
      </c>
      <c r="D99" s="3">
        <f>+C99*D$5</f>
        <v>62245.295799999993</v>
      </c>
      <c r="E99" s="3">
        <v>59219</v>
      </c>
      <c r="F99" s="5">
        <f>+((E99/D99)^0.1)-1</f>
        <v>-4.9716528852103981E-3</v>
      </c>
      <c r="G99">
        <v>7</v>
      </c>
      <c r="H99" s="3">
        <v>7</v>
      </c>
      <c r="I99" s="3">
        <v>90</v>
      </c>
      <c r="J99" s="3">
        <v>321516</v>
      </c>
      <c r="K99" s="3">
        <f>+J99*D$5</f>
        <v>387298.17359999998</v>
      </c>
      <c r="L99" s="3">
        <v>353421</v>
      </c>
      <c r="M99" s="5">
        <f>+((L99/K99)^0.1)-1</f>
        <v>-9.1117233420697774E-3</v>
      </c>
      <c r="N99">
        <v>80</v>
      </c>
      <c r="O99" s="3">
        <v>83</v>
      </c>
      <c r="P99" s="3">
        <v>92</v>
      </c>
    </row>
    <row r="100" spans="1:16" x14ac:dyDescent="0.3">
      <c r="A100" t="s">
        <v>18</v>
      </c>
      <c r="B100" t="s">
        <v>130</v>
      </c>
      <c r="C100" s="3">
        <v>49225</v>
      </c>
      <c r="D100" s="3">
        <f>+C100*D$5</f>
        <v>59296.434999999998</v>
      </c>
      <c r="E100" s="3">
        <v>55552</v>
      </c>
      <c r="F100" s="5">
        <f>+((E100/D100)^0.1)-1</f>
        <v>-6.5017383465045819E-3</v>
      </c>
      <c r="G100">
        <v>8</v>
      </c>
      <c r="H100" s="3">
        <v>8</v>
      </c>
      <c r="I100" s="3">
        <v>91</v>
      </c>
      <c r="J100" s="3">
        <v>2997794</v>
      </c>
      <c r="K100" s="3">
        <f>+J100*D$5</f>
        <v>3611142.6523999996</v>
      </c>
      <c r="L100" s="3">
        <v>3945794</v>
      </c>
      <c r="M100" s="5">
        <f>+((L100/K100)^0.1)-1</f>
        <v>8.9019845767892569E-3</v>
      </c>
      <c r="N100">
        <v>12</v>
      </c>
      <c r="O100" s="3">
        <v>14</v>
      </c>
      <c r="P100" s="3">
        <v>55</v>
      </c>
    </row>
    <row r="101" spans="1:16" x14ac:dyDescent="0.3">
      <c r="A101" t="s">
        <v>66</v>
      </c>
      <c r="B101" t="s">
        <v>178</v>
      </c>
      <c r="C101" s="3">
        <v>46761</v>
      </c>
      <c r="D101" s="3">
        <f>+C101*D$5</f>
        <v>56328.300599999995</v>
      </c>
      <c r="E101" s="3">
        <v>51729</v>
      </c>
      <c r="F101" s="5">
        <f>+((E101/D101)^0.1)-1</f>
        <v>-8.4816789823278782E-3</v>
      </c>
      <c r="G101">
        <v>16</v>
      </c>
      <c r="H101" s="3">
        <v>16</v>
      </c>
      <c r="I101" s="3">
        <v>92</v>
      </c>
      <c r="J101" s="3">
        <v>159246</v>
      </c>
      <c r="K101" s="3">
        <f>+J101*D$5</f>
        <v>191827.73159999997</v>
      </c>
      <c r="L101" s="3">
        <v>191870</v>
      </c>
      <c r="M101" s="5">
        <f>+((L101/K101)^0.1)-1</f>
        <v>2.2032377220426724E-5</v>
      </c>
      <c r="N101">
        <v>91</v>
      </c>
      <c r="O101" s="3">
        <v>91</v>
      </c>
      <c r="P101" s="3">
        <v>88</v>
      </c>
    </row>
    <row r="102" spans="1:16" x14ac:dyDescent="0.3">
      <c r="C102" s="3"/>
      <c r="D102" s="3"/>
      <c r="E102" s="3"/>
    </row>
    <row r="103" spans="1:16" x14ac:dyDescent="0.3">
      <c r="C103" s="3"/>
      <c r="D103" s="3"/>
      <c r="E103" s="3"/>
    </row>
    <row r="104" spans="1:16" ht="15.6" x14ac:dyDescent="0.4">
      <c r="A104" s="37" t="s">
        <v>101</v>
      </c>
      <c r="B104" s="34"/>
      <c r="C104" s="34"/>
      <c r="D104" s="34"/>
      <c r="E104" s="34"/>
      <c r="F104" s="34"/>
    </row>
    <row r="105" spans="1:16" x14ac:dyDescent="0.3">
      <c r="A105" s="33" t="s">
        <v>102</v>
      </c>
      <c r="B105" s="34"/>
      <c r="C105" s="34"/>
      <c r="D105" s="34"/>
      <c r="E105" s="34"/>
      <c r="F105" s="34"/>
    </row>
    <row r="106" spans="1:16" x14ac:dyDescent="0.3">
      <c r="A106" s="33" t="s">
        <v>103</v>
      </c>
      <c r="B106" s="34"/>
      <c r="C106" s="34"/>
      <c r="D106" s="34"/>
      <c r="E106" s="34"/>
      <c r="F106" s="34"/>
    </row>
    <row r="107" spans="1:16" x14ac:dyDescent="0.3">
      <c r="A107" s="33" t="s">
        <v>104</v>
      </c>
      <c r="B107" s="34"/>
      <c r="C107" s="34"/>
      <c r="D107" s="34"/>
      <c r="E107" s="34"/>
      <c r="F107" s="34"/>
    </row>
  </sheetData>
  <sortState xmlns:xlrd2="http://schemas.microsoft.com/office/spreadsheetml/2017/richdata2" ref="A10:P101">
    <sortCondition descending="1" ref="F43:F101"/>
  </sortState>
  <mergeCells count="6">
    <mergeCell ref="A105:F105"/>
    <mergeCell ref="A106:F106"/>
    <mergeCell ref="A107:F107"/>
    <mergeCell ref="A1:E1"/>
    <mergeCell ref="A2:E2"/>
    <mergeCell ref="A104:F104"/>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7733A-4C40-44E6-AF7E-0E3CF500C691}">
  <dimension ref="A1:S111"/>
  <sheetViews>
    <sheetView zoomScaleNormal="100" workbookViewId="0">
      <selection activeCell="S92" sqref="S92"/>
    </sheetView>
  </sheetViews>
  <sheetFormatPr defaultRowHeight="14.4" x14ac:dyDescent="0.3"/>
  <cols>
    <col min="2" max="2" width="8" bestFit="1" customWidth="1" collapsed="1"/>
    <col min="3" max="3" width="12.109375" bestFit="1" customWidth="1" collapsed="1"/>
    <col min="4" max="9" width="11" bestFit="1" customWidth="1"/>
    <col min="10" max="12" width="11.5546875" bestFit="1" customWidth="1"/>
    <col min="13" max="13" width="7" bestFit="1" customWidth="1"/>
    <col min="14" max="14" width="9.5546875" bestFit="1" customWidth="1"/>
    <col min="15" max="15" width="5" bestFit="1" customWidth="1"/>
    <col min="16" max="16" width="5.6640625" bestFit="1" customWidth="1"/>
    <col min="17" max="17" width="11.88671875" bestFit="1" customWidth="1"/>
    <col min="18" max="18" width="18.77734375" bestFit="1" customWidth="1"/>
    <col min="19" max="19" width="5.21875" bestFit="1" customWidth="1"/>
  </cols>
  <sheetData>
    <row r="1" spans="1:19" ht="18" x14ac:dyDescent="0.35">
      <c r="B1" s="6"/>
      <c r="D1" s="6" t="s">
        <v>116</v>
      </c>
    </row>
    <row r="2" spans="1:19" ht="17.399999999999999" x14ac:dyDescent="0.35">
      <c r="B2" s="7"/>
      <c r="D2" s="7" t="s">
        <v>117</v>
      </c>
    </row>
    <row r="3" spans="1:19" x14ac:dyDescent="0.3">
      <c r="D3" t="s">
        <v>1</v>
      </c>
    </row>
    <row r="4" spans="1:19" x14ac:dyDescent="0.3">
      <c r="B4" t="s">
        <v>2</v>
      </c>
      <c r="D4" t="s">
        <v>2</v>
      </c>
    </row>
    <row r="5" spans="1:19" x14ac:dyDescent="0.3">
      <c r="D5" s="41" t="s">
        <v>119</v>
      </c>
      <c r="E5" s="42"/>
      <c r="F5" s="43"/>
      <c r="G5" s="41" t="s">
        <v>120</v>
      </c>
      <c r="H5" s="42"/>
      <c r="I5" s="43"/>
      <c r="J5" s="42" t="s">
        <v>235</v>
      </c>
      <c r="K5" s="42"/>
      <c r="L5" s="42"/>
      <c r="M5" s="43"/>
      <c r="N5" s="41" t="s">
        <v>112</v>
      </c>
      <c r="O5" s="42"/>
      <c r="P5" s="43"/>
      <c r="Q5" s="42" t="s">
        <v>224</v>
      </c>
      <c r="R5" s="42"/>
      <c r="S5" s="43"/>
    </row>
    <row r="6" spans="1:19" x14ac:dyDescent="0.3">
      <c r="B6" s="8" t="s">
        <v>3</v>
      </c>
      <c r="C6" s="12" t="s">
        <v>4</v>
      </c>
      <c r="D6" s="15" t="s">
        <v>5</v>
      </c>
      <c r="E6" s="1" t="s">
        <v>105</v>
      </c>
      <c r="F6" s="16" t="s">
        <v>6</v>
      </c>
      <c r="G6" s="17" t="s">
        <v>5</v>
      </c>
      <c r="H6" s="47" t="s">
        <v>105</v>
      </c>
      <c r="I6" s="11" t="s">
        <v>6</v>
      </c>
      <c r="J6" s="58" t="s">
        <v>5</v>
      </c>
      <c r="K6" s="59" t="s">
        <v>105</v>
      </c>
      <c r="L6" s="60" t="s">
        <v>6</v>
      </c>
      <c r="M6" s="61" t="s">
        <v>107</v>
      </c>
      <c r="N6" s="73" t="s">
        <v>105</v>
      </c>
      <c r="O6" s="4" t="s">
        <v>6</v>
      </c>
      <c r="P6" s="74" t="s">
        <v>107</v>
      </c>
      <c r="Q6" s="80" t="s">
        <v>225</v>
      </c>
      <c r="R6" s="55" t="s">
        <v>226</v>
      </c>
      <c r="S6" s="81" t="s">
        <v>227</v>
      </c>
    </row>
    <row r="7" spans="1:19" x14ac:dyDescent="0.3">
      <c r="D7" s="18"/>
      <c r="F7" s="19"/>
      <c r="G7" s="20"/>
      <c r="I7" s="50"/>
      <c r="J7" s="20"/>
      <c r="K7" s="56"/>
      <c r="L7" s="50"/>
      <c r="M7" s="19"/>
      <c r="N7" s="18"/>
      <c r="O7" s="56"/>
      <c r="P7" s="19"/>
      <c r="Q7" s="18"/>
      <c r="R7" s="56"/>
      <c r="S7" s="19"/>
    </row>
    <row r="8" spans="1:19" x14ac:dyDescent="0.3">
      <c r="A8">
        <v>0</v>
      </c>
      <c r="B8">
        <v>18000</v>
      </c>
      <c r="C8" t="s">
        <v>8</v>
      </c>
      <c r="D8" s="22">
        <v>55159602</v>
      </c>
      <c r="E8" s="3">
        <v>66445256.569199994</v>
      </c>
      <c r="F8" s="23">
        <v>84476757</v>
      </c>
      <c r="G8" s="22">
        <v>50437216</v>
      </c>
      <c r="H8" s="3">
        <v>60756670.393599994</v>
      </c>
      <c r="I8" s="51">
        <v>76694118</v>
      </c>
      <c r="J8" s="22">
        <v>4722386</v>
      </c>
      <c r="K8" s="53">
        <v>5688586.1755999997</v>
      </c>
      <c r="L8" s="51">
        <v>7782639</v>
      </c>
      <c r="M8" s="62">
        <v>3.1839750190153948E-2</v>
      </c>
      <c r="N8" s="18"/>
      <c r="O8" s="56"/>
      <c r="P8" s="19"/>
      <c r="Q8" s="22">
        <v>2094052.8244000003</v>
      </c>
      <c r="R8" s="56" t="s">
        <v>218</v>
      </c>
      <c r="S8" s="19"/>
    </row>
    <row r="9" spans="1:19" x14ac:dyDescent="0.3">
      <c r="D9" s="24"/>
      <c r="E9" s="32"/>
      <c r="F9" s="25"/>
      <c r="G9" s="24"/>
      <c r="H9" s="32"/>
      <c r="I9" s="32"/>
      <c r="J9" s="18"/>
      <c r="K9" s="56"/>
      <c r="L9" s="56"/>
      <c r="M9" s="19"/>
      <c r="N9" s="18"/>
      <c r="O9" s="56"/>
      <c r="P9" s="19"/>
      <c r="Q9" s="18"/>
      <c r="R9" s="56"/>
      <c r="S9" s="19"/>
    </row>
    <row r="10" spans="1:19" x14ac:dyDescent="0.3">
      <c r="A10">
        <v>101</v>
      </c>
      <c r="B10" s="2" t="s">
        <v>79</v>
      </c>
      <c r="C10" t="s">
        <v>191</v>
      </c>
      <c r="D10" s="26">
        <v>1191082</v>
      </c>
      <c r="E10" s="3">
        <v>1434777.3772</v>
      </c>
      <c r="F10" s="27">
        <v>2353091</v>
      </c>
      <c r="G10" s="26">
        <v>1368321</v>
      </c>
      <c r="H10" s="3">
        <v>1648279.4765999999</v>
      </c>
      <c r="I10" s="52">
        <v>1797322</v>
      </c>
      <c r="J10" s="26">
        <v>-177239</v>
      </c>
      <c r="K10" s="52">
        <v>-213502.09939999998</v>
      </c>
      <c r="L10" s="52">
        <v>555769</v>
      </c>
      <c r="M10" s="145" t="e">
        <v>#NUM!</v>
      </c>
      <c r="N10" s="65">
        <v>80</v>
      </c>
      <c r="O10" s="106">
        <v>15</v>
      </c>
      <c r="P10" s="145">
        <v>-0.15413680742532143</v>
      </c>
      <c r="Q10" s="66">
        <v>769271.09939999995</v>
      </c>
      <c r="R10" s="50" t="s">
        <v>216</v>
      </c>
      <c r="S10" s="21">
        <v>1</v>
      </c>
    </row>
    <row r="11" spans="1:19" x14ac:dyDescent="0.3">
      <c r="A11">
        <v>102</v>
      </c>
      <c r="B11" s="2" t="s">
        <v>51</v>
      </c>
      <c r="C11" t="s">
        <v>163</v>
      </c>
      <c r="D11" s="28">
        <v>388240</v>
      </c>
      <c r="E11" s="3">
        <v>467673.90399999998</v>
      </c>
      <c r="F11" s="29">
        <v>676372</v>
      </c>
      <c r="G11" s="28">
        <v>514347</v>
      </c>
      <c r="H11" s="3">
        <v>619582.39619999996</v>
      </c>
      <c r="I11" s="53">
        <v>659574</v>
      </c>
      <c r="J11" s="28">
        <v>-126107</v>
      </c>
      <c r="K11" s="53">
        <v>-151908.49219999998</v>
      </c>
      <c r="L11" s="53">
        <v>16798</v>
      </c>
      <c r="M11" s="63" t="e">
        <v>#NUM!</v>
      </c>
      <c r="N11" s="75">
        <v>79</v>
      </c>
      <c r="O11" s="49">
        <v>71</v>
      </c>
      <c r="P11" s="63">
        <v>-1.062000284788589E-2</v>
      </c>
      <c r="Q11" s="22">
        <v>168706.49219999998</v>
      </c>
      <c r="R11" s="56" t="s">
        <v>216</v>
      </c>
      <c r="S11" s="19">
        <v>2</v>
      </c>
    </row>
    <row r="12" spans="1:19" x14ac:dyDescent="0.3">
      <c r="A12">
        <v>103</v>
      </c>
      <c r="B12" s="2" t="s">
        <v>77</v>
      </c>
      <c r="C12" t="s">
        <v>189</v>
      </c>
      <c r="D12" s="28">
        <v>291022</v>
      </c>
      <c r="E12" s="3">
        <v>350565.10119999998</v>
      </c>
      <c r="F12" s="29">
        <v>454289</v>
      </c>
      <c r="G12" s="28">
        <v>345229</v>
      </c>
      <c r="H12" s="3">
        <v>415862.85339999996</v>
      </c>
      <c r="I12" s="53">
        <v>452974</v>
      </c>
      <c r="J12" s="28">
        <v>-54207</v>
      </c>
      <c r="K12" s="53">
        <v>-65297.752199999995</v>
      </c>
      <c r="L12" s="53">
        <v>1315</v>
      </c>
      <c r="M12" s="63" t="e">
        <v>#NUM!</v>
      </c>
      <c r="N12" s="75">
        <v>75</v>
      </c>
      <c r="O12" s="49">
        <v>73</v>
      </c>
      <c r="P12" s="63">
        <v>-2.6992177818763174E-3</v>
      </c>
      <c r="Q12" s="22">
        <v>66612.752199999988</v>
      </c>
      <c r="R12" s="56" t="s">
        <v>216</v>
      </c>
      <c r="S12" s="19">
        <v>3</v>
      </c>
    </row>
    <row r="13" spans="1:19" x14ac:dyDescent="0.3">
      <c r="B13" s="2"/>
      <c r="D13" s="28"/>
      <c r="E13" s="3"/>
      <c r="F13" s="29"/>
      <c r="G13" s="28"/>
      <c r="H13" s="3"/>
      <c r="I13" s="53"/>
      <c r="J13" s="28"/>
      <c r="K13" s="53"/>
      <c r="L13" s="53"/>
      <c r="M13" s="63"/>
      <c r="N13" s="75"/>
      <c r="O13" s="49"/>
      <c r="P13" s="63"/>
      <c r="Q13" s="22"/>
      <c r="R13" s="56"/>
      <c r="S13" s="19"/>
    </row>
    <row r="14" spans="1:19" x14ac:dyDescent="0.3">
      <c r="A14">
        <v>201</v>
      </c>
      <c r="B14" s="2" t="s">
        <v>44</v>
      </c>
      <c r="C14" t="s">
        <v>156</v>
      </c>
      <c r="D14" s="28">
        <v>370186</v>
      </c>
      <c r="E14" s="3">
        <v>445926.05559999996</v>
      </c>
      <c r="F14" s="29">
        <v>461782</v>
      </c>
      <c r="G14" s="28">
        <v>268312</v>
      </c>
      <c r="H14" s="3">
        <v>323208.63519999996</v>
      </c>
      <c r="I14" s="53">
        <v>495247</v>
      </c>
      <c r="J14" s="28">
        <v>101874</v>
      </c>
      <c r="K14" s="53">
        <v>122717.42039999999</v>
      </c>
      <c r="L14" s="53">
        <v>-33465</v>
      </c>
      <c r="M14" s="63" t="e">
        <v>#NUM!</v>
      </c>
      <c r="N14" s="75">
        <v>46</v>
      </c>
      <c r="O14" s="49">
        <v>74</v>
      </c>
      <c r="P14" s="63">
        <v>4.8690632857626648E-2</v>
      </c>
      <c r="Q14" s="22">
        <v>-156182.4204</v>
      </c>
      <c r="R14" s="56" t="s">
        <v>217</v>
      </c>
      <c r="S14" s="19">
        <v>1</v>
      </c>
    </row>
    <row r="15" spans="1:19" x14ac:dyDescent="0.3">
      <c r="B15" s="2"/>
      <c r="D15" s="28"/>
      <c r="E15" s="3"/>
      <c r="F15" s="29"/>
      <c r="G15" s="28"/>
      <c r="H15" s="3"/>
      <c r="I15" s="53"/>
      <c r="J15" s="28"/>
      <c r="K15" s="53"/>
      <c r="L15" s="53"/>
      <c r="M15" s="63"/>
      <c r="N15" s="75"/>
      <c r="O15" s="49"/>
      <c r="P15" s="63"/>
      <c r="Q15" s="22"/>
      <c r="R15" s="56"/>
      <c r="S15" s="19"/>
    </row>
    <row r="16" spans="1:19" x14ac:dyDescent="0.3">
      <c r="A16">
        <v>323</v>
      </c>
      <c r="B16" s="2" t="s">
        <v>37</v>
      </c>
      <c r="C16" t="s">
        <v>149</v>
      </c>
      <c r="D16" s="28">
        <v>7303766</v>
      </c>
      <c r="E16" s="3">
        <v>8798116.523599999</v>
      </c>
      <c r="F16" s="29">
        <v>11978410</v>
      </c>
      <c r="G16" s="28">
        <v>2276746</v>
      </c>
      <c r="H16" s="3">
        <v>2742568.2315999996</v>
      </c>
      <c r="I16" s="53">
        <v>4255712</v>
      </c>
      <c r="J16" s="28">
        <v>5027020</v>
      </c>
      <c r="K16" s="53">
        <v>6055548.2919999994</v>
      </c>
      <c r="L16" s="53">
        <v>7722698</v>
      </c>
      <c r="M16" s="62">
        <v>2.4617001817771378E-2</v>
      </c>
      <c r="N16" s="75">
        <v>1</v>
      </c>
      <c r="O16" s="49">
        <v>1</v>
      </c>
      <c r="P16" s="76">
        <v>23</v>
      </c>
      <c r="Q16" s="22">
        <v>1667149.7080000006</v>
      </c>
      <c r="R16" s="56" t="s">
        <v>218</v>
      </c>
      <c r="S16" s="19">
        <v>1</v>
      </c>
    </row>
    <row r="17" spans="1:19" x14ac:dyDescent="0.3">
      <c r="A17">
        <v>301</v>
      </c>
      <c r="B17" s="2" t="s">
        <v>53</v>
      </c>
      <c r="C17" t="s">
        <v>165</v>
      </c>
      <c r="D17" s="28">
        <v>3964328</v>
      </c>
      <c r="E17" s="3">
        <v>4775429.5088</v>
      </c>
      <c r="F17" s="29">
        <v>6449454</v>
      </c>
      <c r="G17" s="28">
        <v>3261775</v>
      </c>
      <c r="H17" s="3">
        <v>3929134.1649999996</v>
      </c>
      <c r="I17" s="53">
        <v>4088836</v>
      </c>
      <c r="J17" s="28">
        <v>702553</v>
      </c>
      <c r="K17" s="53">
        <v>846295.34379999992</v>
      </c>
      <c r="L17" s="53">
        <v>2360618</v>
      </c>
      <c r="M17" s="62">
        <v>0.10802708429029062</v>
      </c>
      <c r="N17" s="75">
        <v>9</v>
      </c>
      <c r="O17" s="49">
        <v>3</v>
      </c>
      <c r="P17" s="76">
        <v>1</v>
      </c>
      <c r="Q17" s="22">
        <v>1514322.6562000001</v>
      </c>
      <c r="R17" s="56" t="s">
        <v>218</v>
      </c>
      <c r="S17" s="19">
        <v>2</v>
      </c>
    </row>
    <row r="18" spans="1:19" x14ac:dyDescent="0.3">
      <c r="A18">
        <v>332</v>
      </c>
      <c r="B18" s="2" t="s">
        <v>72</v>
      </c>
      <c r="C18" t="s">
        <v>184</v>
      </c>
      <c r="D18" s="28">
        <v>2684444</v>
      </c>
      <c r="E18" s="3">
        <v>3233681.2423999999</v>
      </c>
      <c r="F18" s="29">
        <v>3841561</v>
      </c>
      <c r="G18" s="28">
        <v>880953</v>
      </c>
      <c r="H18" s="3">
        <v>1061195.9837999998</v>
      </c>
      <c r="I18" s="53">
        <v>1209056</v>
      </c>
      <c r="J18" s="28">
        <v>1803491</v>
      </c>
      <c r="K18" s="53">
        <v>2172485.2585999998</v>
      </c>
      <c r="L18" s="53">
        <v>2632505</v>
      </c>
      <c r="M18" s="62">
        <v>1.9392036727193807E-2</v>
      </c>
      <c r="N18" s="75">
        <v>4</v>
      </c>
      <c r="O18" s="49">
        <v>2</v>
      </c>
      <c r="P18" s="76">
        <v>32</v>
      </c>
      <c r="Q18" s="22">
        <v>460019.74140000017</v>
      </c>
      <c r="R18" s="56" t="s">
        <v>218</v>
      </c>
      <c r="S18" s="19">
        <v>3</v>
      </c>
    </row>
    <row r="19" spans="1:19" x14ac:dyDescent="0.3">
      <c r="A19">
        <v>308</v>
      </c>
      <c r="B19" s="2" t="s">
        <v>56</v>
      </c>
      <c r="C19" t="s">
        <v>168</v>
      </c>
      <c r="D19" s="28">
        <v>1009076</v>
      </c>
      <c r="E19" s="3">
        <v>1215532.9495999999</v>
      </c>
      <c r="F19" s="29">
        <v>1563670</v>
      </c>
      <c r="G19" s="28">
        <v>514865</v>
      </c>
      <c r="H19" s="3">
        <v>620206.37899999996</v>
      </c>
      <c r="I19" s="53">
        <v>696186</v>
      </c>
      <c r="J19" s="28">
        <v>494211</v>
      </c>
      <c r="K19" s="53">
        <v>595326.57059999998</v>
      </c>
      <c r="L19" s="53">
        <v>867484</v>
      </c>
      <c r="M19" s="62">
        <v>3.8366385982693041E-2</v>
      </c>
      <c r="N19" s="75">
        <v>12</v>
      </c>
      <c r="O19" s="49">
        <v>12</v>
      </c>
      <c r="P19" s="76">
        <v>8</v>
      </c>
      <c r="Q19" s="22">
        <v>272157.42940000002</v>
      </c>
      <c r="R19" s="56" t="s">
        <v>218</v>
      </c>
      <c r="S19" s="19">
        <v>4</v>
      </c>
    </row>
    <row r="20" spans="1:19" x14ac:dyDescent="0.3">
      <c r="A20">
        <v>313</v>
      </c>
      <c r="B20" s="2" t="s">
        <v>23</v>
      </c>
      <c r="C20" t="s">
        <v>135</v>
      </c>
      <c r="D20" s="28">
        <v>808553</v>
      </c>
      <c r="E20" s="3">
        <v>973982.94379999989</v>
      </c>
      <c r="F20" s="29">
        <v>1153397</v>
      </c>
      <c r="G20" s="28">
        <v>279988</v>
      </c>
      <c r="H20" s="3">
        <v>337273.54479999997</v>
      </c>
      <c r="I20" s="53">
        <v>282555</v>
      </c>
      <c r="J20" s="28">
        <v>528565</v>
      </c>
      <c r="K20" s="53">
        <v>636709.39899999998</v>
      </c>
      <c r="L20" s="53">
        <v>870842</v>
      </c>
      <c r="M20" s="62">
        <v>3.1810185201486041E-2</v>
      </c>
      <c r="N20" s="75">
        <v>11</v>
      </c>
      <c r="O20" s="49">
        <v>11</v>
      </c>
      <c r="P20" s="76">
        <v>13</v>
      </c>
      <c r="Q20" s="22">
        <v>234132.60100000002</v>
      </c>
      <c r="R20" s="56" t="s">
        <v>218</v>
      </c>
      <c r="S20" s="19">
        <v>5</v>
      </c>
    </row>
    <row r="21" spans="1:19" x14ac:dyDescent="0.3">
      <c r="A21">
        <v>305</v>
      </c>
      <c r="B21" s="2" t="s">
        <v>54</v>
      </c>
      <c r="C21" t="s">
        <v>166</v>
      </c>
      <c r="D21" s="28">
        <v>849471</v>
      </c>
      <c r="E21" s="3">
        <v>1023272.7665999999</v>
      </c>
      <c r="F21" s="29">
        <v>1293077</v>
      </c>
      <c r="G21" s="28">
        <v>501971</v>
      </c>
      <c r="H21" s="3">
        <v>604674.26659999997</v>
      </c>
      <c r="I21" s="53">
        <v>645390</v>
      </c>
      <c r="J21" s="28">
        <v>347500</v>
      </c>
      <c r="K21" s="53">
        <v>418598.49999999994</v>
      </c>
      <c r="L21" s="53">
        <v>647687</v>
      </c>
      <c r="M21" s="62">
        <v>4.4616187052089806E-2</v>
      </c>
      <c r="N21" s="75">
        <v>15</v>
      </c>
      <c r="O21" s="49">
        <v>13</v>
      </c>
      <c r="P21" s="76">
        <v>5</v>
      </c>
      <c r="Q21" s="22">
        <v>229088.50000000006</v>
      </c>
      <c r="R21" s="56" t="s">
        <v>218</v>
      </c>
      <c r="S21" s="19">
        <v>6</v>
      </c>
    </row>
    <row r="22" spans="1:19" x14ac:dyDescent="0.3">
      <c r="A22">
        <v>334</v>
      </c>
      <c r="B22" s="2" t="s">
        <v>38</v>
      </c>
      <c r="C22" t="s">
        <v>150</v>
      </c>
      <c r="D22" s="28">
        <v>1300712</v>
      </c>
      <c r="E22" s="3">
        <v>1566837.6751999999</v>
      </c>
      <c r="F22" s="29">
        <v>2015260</v>
      </c>
      <c r="G22" s="28">
        <v>383850</v>
      </c>
      <c r="H22" s="3">
        <v>462385.70999999996</v>
      </c>
      <c r="I22" s="53">
        <v>685904</v>
      </c>
      <c r="J22" s="28">
        <v>916862</v>
      </c>
      <c r="K22" s="53">
        <v>1104451.9652</v>
      </c>
      <c r="L22" s="53">
        <v>1329356</v>
      </c>
      <c r="M22" s="62">
        <v>1.870736680197993E-2</v>
      </c>
      <c r="N22" s="75">
        <v>8</v>
      </c>
      <c r="O22" s="49">
        <v>8</v>
      </c>
      <c r="P22" s="76">
        <v>34</v>
      </c>
      <c r="Q22" s="22">
        <v>224904.03480000002</v>
      </c>
      <c r="R22" s="56" t="s">
        <v>218</v>
      </c>
      <c r="S22" s="19">
        <v>7</v>
      </c>
    </row>
    <row r="23" spans="1:19" x14ac:dyDescent="0.3">
      <c r="A23">
        <v>338</v>
      </c>
      <c r="B23" s="2" t="s">
        <v>95</v>
      </c>
      <c r="C23" t="s">
        <v>207</v>
      </c>
      <c r="D23" s="28">
        <v>1262010</v>
      </c>
      <c r="E23" s="3">
        <v>1520217.2459999998</v>
      </c>
      <c r="F23" s="29">
        <v>1810359</v>
      </c>
      <c r="G23" s="28">
        <v>286957</v>
      </c>
      <c r="H23" s="3">
        <v>345668.40219999995</v>
      </c>
      <c r="I23" s="53">
        <v>426488</v>
      </c>
      <c r="J23" s="28">
        <v>975053</v>
      </c>
      <c r="K23" s="53">
        <v>1174548.8437999999</v>
      </c>
      <c r="L23" s="53">
        <v>1383871</v>
      </c>
      <c r="M23" s="62">
        <v>1.6535272425612479E-2</v>
      </c>
      <c r="N23" s="75">
        <v>6</v>
      </c>
      <c r="O23" s="49">
        <v>7</v>
      </c>
      <c r="P23" s="76">
        <v>38</v>
      </c>
      <c r="Q23" s="22">
        <v>209322.15620000008</v>
      </c>
      <c r="R23" s="56" t="s">
        <v>218</v>
      </c>
      <c r="S23" s="19">
        <v>8</v>
      </c>
    </row>
    <row r="24" spans="1:19" x14ac:dyDescent="0.3">
      <c r="A24">
        <v>324</v>
      </c>
      <c r="B24" s="2" t="s">
        <v>30</v>
      </c>
      <c r="C24" t="s">
        <v>142</v>
      </c>
      <c r="D24" s="28">
        <v>1236100</v>
      </c>
      <c r="E24" s="3">
        <v>1489006.0599999998</v>
      </c>
      <c r="F24" s="29">
        <v>1869262</v>
      </c>
      <c r="G24" s="28">
        <v>626551</v>
      </c>
      <c r="H24" s="3">
        <v>754743.33459999994</v>
      </c>
      <c r="I24" s="53">
        <v>932983</v>
      </c>
      <c r="J24" s="28">
        <v>609549</v>
      </c>
      <c r="K24" s="53">
        <v>734262.72539999988</v>
      </c>
      <c r="L24" s="53">
        <v>936279</v>
      </c>
      <c r="M24" s="62">
        <v>2.4602426529460208E-2</v>
      </c>
      <c r="N24" s="75">
        <v>10</v>
      </c>
      <c r="O24" s="49">
        <v>10</v>
      </c>
      <c r="P24" s="76">
        <v>24</v>
      </c>
      <c r="Q24" s="22">
        <v>202016.27460000012</v>
      </c>
      <c r="R24" s="56" t="s">
        <v>218</v>
      </c>
      <c r="S24" s="19">
        <v>9</v>
      </c>
    </row>
    <row r="25" spans="1:19" x14ac:dyDescent="0.3">
      <c r="A25">
        <v>341</v>
      </c>
      <c r="B25" s="2" t="s">
        <v>14</v>
      </c>
      <c r="C25" t="s">
        <v>126</v>
      </c>
      <c r="D25" s="28">
        <v>1588622</v>
      </c>
      <c r="E25" s="3">
        <v>1913654.0611999999</v>
      </c>
      <c r="F25" s="29">
        <v>2656325</v>
      </c>
      <c r="G25" s="28">
        <v>449628</v>
      </c>
      <c r="H25" s="3">
        <v>541621.88879999996</v>
      </c>
      <c r="I25" s="53">
        <v>1089777</v>
      </c>
      <c r="J25" s="28">
        <v>1138994</v>
      </c>
      <c r="K25" s="53">
        <v>1372032.1723999998</v>
      </c>
      <c r="L25" s="53">
        <v>1566548</v>
      </c>
      <c r="M25" s="62">
        <v>1.3346428390026199E-2</v>
      </c>
      <c r="N25" s="75">
        <v>5</v>
      </c>
      <c r="O25" s="49">
        <v>6</v>
      </c>
      <c r="P25" s="76">
        <v>41</v>
      </c>
      <c r="Q25" s="22">
        <v>194515.82760000019</v>
      </c>
      <c r="R25" s="56" t="s">
        <v>218</v>
      </c>
      <c r="S25" s="19">
        <v>10</v>
      </c>
    </row>
    <row r="26" spans="1:19" x14ac:dyDescent="0.3">
      <c r="A26">
        <v>303</v>
      </c>
      <c r="B26" s="2" t="s">
        <v>58</v>
      </c>
      <c r="C26" t="s">
        <v>170</v>
      </c>
      <c r="D26" s="28">
        <v>406636</v>
      </c>
      <c r="E26" s="3">
        <v>489833.72559999995</v>
      </c>
      <c r="F26" s="29">
        <v>793572</v>
      </c>
      <c r="G26" s="28">
        <v>246927</v>
      </c>
      <c r="H26" s="3">
        <v>297448.26419999998</v>
      </c>
      <c r="I26" s="53">
        <v>451747</v>
      </c>
      <c r="J26" s="28">
        <v>159709</v>
      </c>
      <c r="K26" s="53">
        <v>192385.46139999997</v>
      </c>
      <c r="L26" s="53">
        <v>341825</v>
      </c>
      <c r="M26" s="62">
        <v>5.9163868895816929E-2</v>
      </c>
      <c r="N26" s="75">
        <v>29</v>
      </c>
      <c r="O26" s="49">
        <v>23</v>
      </c>
      <c r="P26" s="76">
        <v>3</v>
      </c>
      <c r="Q26" s="22">
        <v>149439.53860000003</v>
      </c>
      <c r="R26" s="56" t="s">
        <v>218</v>
      </c>
      <c r="S26" s="19">
        <v>11</v>
      </c>
    </row>
    <row r="27" spans="1:19" x14ac:dyDescent="0.3">
      <c r="A27">
        <v>344</v>
      </c>
      <c r="B27" s="2" t="s">
        <v>63</v>
      </c>
      <c r="C27" t="s">
        <v>175</v>
      </c>
      <c r="D27" s="28">
        <v>1162686</v>
      </c>
      <c r="E27" s="3">
        <v>1400571.5555999998</v>
      </c>
      <c r="F27" s="29">
        <v>1606420</v>
      </c>
      <c r="G27" s="28">
        <v>200280</v>
      </c>
      <c r="H27" s="3">
        <v>241257.28799999997</v>
      </c>
      <c r="I27" s="53">
        <v>305359</v>
      </c>
      <c r="J27" s="28">
        <v>962406</v>
      </c>
      <c r="K27" s="53">
        <v>1159314.2675999999</v>
      </c>
      <c r="L27" s="53">
        <v>1301061</v>
      </c>
      <c r="M27" s="62">
        <v>1.1601926655147698E-2</v>
      </c>
      <c r="N27" s="75">
        <v>7</v>
      </c>
      <c r="O27" s="49">
        <v>9</v>
      </c>
      <c r="P27" s="76">
        <v>44</v>
      </c>
      <c r="Q27" s="22">
        <v>141746.7324000001</v>
      </c>
      <c r="R27" s="56" t="s">
        <v>218</v>
      </c>
      <c r="S27" s="19">
        <v>12</v>
      </c>
    </row>
    <row r="28" spans="1:19" x14ac:dyDescent="0.3">
      <c r="A28">
        <v>322</v>
      </c>
      <c r="B28" s="2" t="s">
        <v>39</v>
      </c>
      <c r="C28" t="s">
        <v>151</v>
      </c>
      <c r="D28" s="28">
        <v>530990</v>
      </c>
      <c r="E28" s="3">
        <v>639630.55399999989</v>
      </c>
      <c r="F28" s="29">
        <v>791953</v>
      </c>
      <c r="G28" s="28">
        <v>148611</v>
      </c>
      <c r="H28" s="3">
        <v>179016.8106</v>
      </c>
      <c r="I28" s="53">
        <v>191163</v>
      </c>
      <c r="J28" s="28">
        <v>382379</v>
      </c>
      <c r="K28" s="53">
        <v>460613.74339999998</v>
      </c>
      <c r="L28" s="53">
        <v>600790</v>
      </c>
      <c r="M28" s="62">
        <v>2.6924653971224677E-2</v>
      </c>
      <c r="N28" s="75">
        <v>13</v>
      </c>
      <c r="O28" s="49">
        <v>14</v>
      </c>
      <c r="P28" s="76">
        <v>22</v>
      </c>
      <c r="Q28" s="22">
        <v>140176.25660000002</v>
      </c>
      <c r="R28" s="56" t="s">
        <v>218</v>
      </c>
      <c r="S28" s="19">
        <v>13</v>
      </c>
    </row>
    <row r="29" spans="1:19" x14ac:dyDescent="0.3">
      <c r="A29">
        <v>352</v>
      </c>
      <c r="B29" s="2" t="s">
        <v>49</v>
      </c>
      <c r="C29" t="s">
        <v>161</v>
      </c>
      <c r="D29" s="28">
        <v>2480297</v>
      </c>
      <c r="E29" s="3">
        <v>2987765.7662</v>
      </c>
      <c r="F29" s="29">
        <v>3623322</v>
      </c>
      <c r="G29" s="28">
        <v>662377</v>
      </c>
      <c r="H29" s="3">
        <v>797899.33419999992</v>
      </c>
      <c r="I29" s="53">
        <v>1300265</v>
      </c>
      <c r="J29" s="28">
        <v>1817920</v>
      </c>
      <c r="K29" s="53">
        <v>2189866.432</v>
      </c>
      <c r="L29" s="53">
        <v>2323057</v>
      </c>
      <c r="M29" s="62">
        <v>5.92180886541116E-3</v>
      </c>
      <c r="N29" s="75">
        <v>3</v>
      </c>
      <c r="O29" s="49">
        <v>4</v>
      </c>
      <c r="P29" s="76">
        <v>52</v>
      </c>
      <c r="Q29" s="22">
        <v>133190.56799999997</v>
      </c>
      <c r="R29" s="56" t="s">
        <v>218</v>
      </c>
      <c r="S29" s="19">
        <v>14</v>
      </c>
    </row>
    <row r="30" spans="1:19" x14ac:dyDescent="0.3">
      <c r="A30">
        <v>321</v>
      </c>
      <c r="B30" s="2" t="s">
        <v>55</v>
      </c>
      <c r="C30" t="s">
        <v>167</v>
      </c>
      <c r="D30" s="28">
        <v>417696</v>
      </c>
      <c r="E30" s="3">
        <v>503156.60159999994</v>
      </c>
      <c r="F30" s="29">
        <v>658224</v>
      </c>
      <c r="G30" s="28">
        <v>99196</v>
      </c>
      <c r="H30" s="3">
        <v>119491.50159999999</v>
      </c>
      <c r="I30" s="53">
        <v>156275</v>
      </c>
      <c r="J30" s="28">
        <v>318500</v>
      </c>
      <c r="K30" s="53">
        <v>383665.1</v>
      </c>
      <c r="L30" s="53">
        <v>501949</v>
      </c>
      <c r="M30" s="62">
        <v>2.7237179635505093E-2</v>
      </c>
      <c r="N30" s="75">
        <v>17</v>
      </c>
      <c r="O30" s="49">
        <v>16</v>
      </c>
      <c r="P30" s="76">
        <v>21</v>
      </c>
      <c r="Q30" s="22">
        <v>118283.90000000002</v>
      </c>
      <c r="R30" s="56" t="s">
        <v>218</v>
      </c>
      <c r="S30" s="19">
        <v>15</v>
      </c>
    </row>
    <row r="31" spans="1:19" x14ac:dyDescent="0.3">
      <c r="A31">
        <v>304</v>
      </c>
      <c r="B31" s="2" t="s">
        <v>65</v>
      </c>
      <c r="C31" t="s">
        <v>177</v>
      </c>
      <c r="D31" s="28">
        <v>433843</v>
      </c>
      <c r="E31" s="3">
        <v>522607.27779999998</v>
      </c>
      <c r="F31" s="29">
        <v>684076</v>
      </c>
      <c r="G31" s="28">
        <v>285572</v>
      </c>
      <c r="H31" s="3">
        <v>344000.03119999997</v>
      </c>
      <c r="I31" s="53">
        <v>396552</v>
      </c>
      <c r="J31" s="28">
        <v>148271</v>
      </c>
      <c r="K31" s="53">
        <v>178607.24659999998</v>
      </c>
      <c r="L31" s="53">
        <v>287524</v>
      </c>
      <c r="M31" s="62">
        <v>4.8763351189937465E-2</v>
      </c>
      <c r="N31" s="75">
        <v>32</v>
      </c>
      <c r="O31" s="49">
        <v>25</v>
      </c>
      <c r="P31" s="76">
        <v>4</v>
      </c>
      <c r="Q31" s="22">
        <v>108916.75340000002</v>
      </c>
      <c r="R31" s="56" t="s">
        <v>218</v>
      </c>
      <c r="S31" s="19">
        <v>16</v>
      </c>
    </row>
    <row r="32" spans="1:19" x14ac:dyDescent="0.3">
      <c r="A32">
        <v>329</v>
      </c>
      <c r="B32" s="2" t="s">
        <v>18</v>
      </c>
      <c r="C32" t="s">
        <v>130</v>
      </c>
      <c r="D32" s="28">
        <v>1338739</v>
      </c>
      <c r="E32" s="3">
        <v>1612644.9993999999</v>
      </c>
      <c r="F32" s="29">
        <v>2103166</v>
      </c>
      <c r="G32" s="28">
        <v>1009167</v>
      </c>
      <c r="H32" s="3">
        <v>1215642.5681999999</v>
      </c>
      <c r="I32" s="53">
        <v>1610653</v>
      </c>
      <c r="J32" s="28">
        <v>329572</v>
      </c>
      <c r="K32" s="53">
        <v>397002.43119999999</v>
      </c>
      <c r="L32" s="53">
        <v>492513</v>
      </c>
      <c r="M32" s="62">
        <v>2.179189434404627E-2</v>
      </c>
      <c r="N32" s="75">
        <v>16</v>
      </c>
      <c r="O32" s="49">
        <v>17</v>
      </c>
      <c r="P32" s="76">
        <v>29</v>
      </c>
      <c r="Q32" s="22">
        <v>95510.568800000008</v>
      </c>
      <c r="R32" s="56" t="s">
        <v>218</v>
      </c>
      <c r="S32" s="19">
        <v>17</v>
      </c>
    </row>
    <row r="33" spans="1:19" x14ac:dyDescent="0.3">
      <c r="A33">
        <v>320</v>
      </c>
      <c r="B33" s="2" t="s">
        <v>15</v>
      </c>
      <c r="C33" t="s">
        <v>127</v>
      </c>
      <c r="D33" s="28">
        <v>240094</v>
      </c>
      <c r="E33" s="3">
        <v>289217.23239999998</v>
      </c>
      <c r="F33" s="29">
        <v>365688</v>
      </c>
      <c r="G33" s="28">
        <v>37457</v>
      </c>
      <c r="H33" s="3">
        <v>45120.702199999992</v>
      </c>
      <c r="I33" s="53">
        <v>45158</v>
      </c>
      <c r="J33" s="28">
        <v>202637</v>
      </c>
      <c r="K33" s="53">
        <v>244096.53019999998</v>
      </c>
      <c r="L33" s="53">
        <v>320530</v>
      </c>
      <c r="M33" s="62">
        <v>2.7615645386300791E-2</v>
      </c>
      <c r="N33" s="75">
        <v>23</v>
      </c>
      <c r="O33" s="49">
        <v>24</v>
      </c>
      <c r="P33" s="76">
        <v>20</v>
      </c>
      <c r="Q33" s="22">
        <v>76433.469800000021</v>
      </c>
      <c r="R33" s="56" t="s">
        <v>218</v>
      </c>
      <c r="S33" s="19">
        <v>18</v>
      </c>
    </row>
    <row r="34" spans="1:19" x14ac:dyDescent="0.3">
      <c r="A34">
        <v>312</v>
      </c>
      <c r="B34" s="2" t="s">
        <v>48</v>
      </c>
      <c r="C34" t="s">
        <v>160</v>
      </c>
      <c r="D34" s="28">
        <v>285957</v>
      </c>
      <c r="E34" s="3">
        <v>344463.80219999998</v>
      </c>
      <c r="F34" s="29">
        <v>428272</v>
      </c>
      <c r="G34" s="28">
        <v>130080</v>
      </c>
      <c r="H34" s="3">
        <v>156694.36799999999</v>
      </c>
      <c r="I34" s="53">
        <v>168058</v>
      </c>
      <c r="J34" s="28">
        <v>155877</v>
      </c>
      <c r="K34" s="53">
        <v>187769.43419999999</v>
      </c>
      <c r="L34" s="53">
        <v>260214</v>
      </c>
      <c r="M34" s="62">
        <v>3.3167119001596301E-2</v>
      </c>
      <c r="N34" s="75">
        <v>31</v>
      </c>
      <c r="O34" s="49">
        <v>27</v>
      </c>
      <c r="P34" s="76">
        <v>12</v>
      </c>
      <c r="Q34" s="22">
        <v>72444.565800000011</v>
      </c>
      <c r="R34" s="56" t="s">
        <v>218</v>
      </c>
      <c r="S34" s="19">
        <v>19</v>
      </c>
    </row>
    <row r="35" spans="1:19" x14ac:dyDescent="0.3">
      <c r="A35">
        <v>328</v>
      </c>
      <c r="B35" s="2" t="s">
        <v>96</v>
      </c>
      <c r="C35" t="s">
        <v>208</v>
      </c>
      <c r="D35" s="28">
        <v>289804</v>
      </c>
      <c r="E35" s="3">
        <v>349097.89839999995</v>
      </c>
      <c r="F35" s="29">
        <v>433451</v>
      </c>
      <c r="G35" s="28">
        <v>43469</v>
      </c>
      <c r="H35" s="3">
        <v>52362.757399999995</v>
      </c>
      <c r="I35" s="53">
        <v>64849</v>
      </c>
      <c r="J35" s="28">
        <v>246335</v>
      </c>
      <c r="K35" s="53">
        <v>296735.14099999995</v>
      </c>
      <c r="L35" s="53">
        <v>368602</v>
      </c>
      <c r="M35" s="62">
        <v>2.1924639840143367E-2</v>
      </c>
      <c r="N35" s="75">
        <v>20</v>
      </c>
      <c r="O35" s="49">
        <v>21</v>
      </c>
      <c r="P35" s="76">
        <v>28</v>
      </c>
      <c r="Q35" s="22">
        <v>71866.859000000055</v>
      </c>
      <c r="R35" s="56" t="s">
        <v>218</v>
      </c>
      <c r="S35" s="19">
        <v>20</v>
      </c>
    </row>
    <row r="36" spans="1:19" x14ac:dyDescent="0.3">
      <c r="A36">
        <v>339</v>
      </c>
      <c r="B36" s="2" t="s">
        <v>41</v>
      </c>
      <c r="C36" t="s">
        <v>153</v>
      </c>
      <c r="D36" s="28">
        <v>446402</v>
      </c>
      <c r="E36" s="3">
        <v>537735.84919999994</v>
      </c>
      <c r="F36" s="29">
        <v>621467</v>
      </c>
      <c r="G36" s="28">
        <v>138494</v>
      </c>
      <c r="H36" s="3">
        <v>166829.87239999999</v>
      </c>
      <c r="I36" s="53">
        <v>185645</v>
      </c>
      <c r="J36" s="28">
        <v>307908</v>
      </c>
      <c r="K36" s="53">
        <v>370905.97679999995</v>
      </c>
      <c r="L36" s="53">
        <v>435822</v>
      </c>
      <c r="M36" s="62">
        <v>1.6259297269443307E-2</v>
      </c>
      <c r="N36" s="75">
        <v>19</v>
      </c>
      <c r="O36" s="49">
        <v>19</v>
      </c>
      <c r="P36" s="76">
        <v>39</v>
      </c>
      <c r="Q36" s="22">
        <v>64916.023200000054</v>
      </c>
      <c r="R36" s="56" t="s">
        <v>218</v>
      </c>
      <c r="S36" s="19">
        <v>21</v>
      </c>
    </row>
    <row r="37" spans="1:19" x14ac:dyDescent="0.3">
      <c r="A37">
        <v>310</v>
      </c>
      <c r="B37" s="2" t="s">
        <v>64</v>
      </c>
      <c r="C37" t="s">
        <v>176</v>
      </c>
      <c r="D37" s="28">
        <v>184131</v>
      </c>
      <c r="E37" s="3">
        <v>221804.20259999999</v>
      </c>
      <c r="F37" s="29">
        <v>271324</v>
      </c>
      <c r="G37" s="28">
        <v>66705</v>
      </c>
      <c r="H37" s="3">
        <v>80352.842999999993</v>
      </c>
      <c r="I37" s="53">
        <v>68926</v>
      </c>
      <c r="J37" s="28">
        <v>117426</v>
      </c>
      <c r="K37" s="53">
        <v>141451.3596</v>
      </c>
      <c r="L37" s="53">
        <v>202398</v>
      </c>
      <c r="M37" s="62">
        <v>3.6477572188878149E-2</v>
      </c>
      <c r="N37" s="75">
        <v>41</v>
      </c>
      <c r="O37" s="49">
        <v>35</v>
      </c>
      <c r="P37" s="76">
        <v>10</v>
      </c>
      <c r="Q37" s="22">
        <v>60946.640400000004</v>
      </c>
      <c r="R37" s="56" t="s">
        <v>218</v>
      </c>
      <c r="S37" s="19">
        <v>22</v>
      </c>
    </row>
    <row r="38" spans="1:19" x14ac:dyDescent="0.3">
      <c r="A38">
        <v>333</v>
      </c>
      <c r="B38" s="2" t="s">
        <v>45</v>
      </c>
      <c r="C38" t="s">
        <v>157</v>
      </c>
      <c r="D38" s="28">
        <v>389033</v>
      </c>
      <c r="E38" s="3">
        <v>468629.15179999993</v>
      </c>
      <c r="F38" s="29">
        <v>551160</v>
      </c>
      <c r="G38" s="28">
        <v>151520</v>
      </c>
      <c r="H38" s="3">
        <v>182520.99199999997</v>
      </c>
      <c r="I38" s="53">
        <v>205807</v>
      </c>
      <c r="J38" s="28">
        <v>237513</v>
      </c>
      <c r="K38" s="53">
        <v>286108.15979999996</v>
      </c>
      <c r="L38" s="53">
        <v>345353</v>
      </c>
      <c r="M38" s="62">
        <v>1.8997923227590308E-2</v>
      </c>
      <c r="N38" s="75">
        <v>22</v>
      </c>
      <c r="O38" s="49">
        <v>22</v>
      </c>
      <c r="P38" s="76">
        <v>33</v>
      </c>
      <c r="Q38" s="22">
        <v>59244.840200000035</v>
      </c>
      <c r="R38" s="56" t="s">
        <v>218</v>
      </c>
      <c r="S38" s="19">
        <v>23</v>
      </c>
    </row>
    <row r="39" spans="1:19" x14ac:dyDescent="0.3">
      <c r="A39">
        <v>302</v>
      </c>
      <c r="B39" s="2" t="s">
        <v>71</v>
      </c>
      <c r="C39" t="s">
        <v>183</v>
      </c>
      <c r="D39" s="28">
        <v>145129</v>
      </c>
      <c r="E39" s="3">
        <v>174822.39339999997</v>
      </c>
      <c r="F39" s="29">
        <v>200989</v>
      </c>
      <c r="G39" s="28">
        <v>91442</v>
      </c>
      <c r="H39" s="3">
        <v>110151.03319999999</v>
      </c>
      <c r="I39" s="53">
        <v>77379</v>
      </c>
      <c r="J39" s="28">
        <v>53687</v>
      </c>
      <c r="K39" s="53">
        <v>64671.360199999996</v>
      </c>
      <c r="L39" s="53">
        <v>123610</v>
      </c>
      <c r="M39" s="62">
        <v>6.6925662195405522E-2</v>
      </c>
      <c r="N39" s="75">
        <v>64</v>
      </c>
      <c r="O39" s="49">
        <v>49</v>
      </c>
      <c r="P39" s="76">
        <v>2</v>
      </c>
      <c r="Q39" s="22">
        <v>58938.639800000004</v>
      </c>
      <c r="R39" s="56" t="s">
        <v>218</v>
      </c>
      <c r="S39" s="19">
        <v>24</v>
      </c>
    </row>
    <row r="40" spans="1:19" x14ac:dyDescent="0.3">
      <c r="A40">
        <v>316</v>
      </c>
      <c r="B40" s="2" t="s">
        <v>43</v>
      </c>
      <c r="C40" t="s">
        <v>155</v>
      </c>
      <c r="D40" s="28">
        <v>329415</v>
      </c>
      <c r="E40" s="3">
        <v>396813.30899999995</v>
      </c>
      <c r="F40" s="29">
        <v>460372</v>
      </c>
      <c r="G40" s="28">
        <v>192331</v>
      </c>
      <c r="H40" s="3">
        <v>231681.92259999999</v>
      </c>
      <c r="I40" s="53">
        <v>237245</v>
      </c>
      <c r="J40" s="28">
        <v>137084</v>
      </c>
      <c r="K40" s="53">
        <v>165131.38639999999</v>
      </c>
      <c r="L40" s="53">
        <v>223127</v>
      </c>
      <c r="M40" s="62">
        <v>3.055755135789906E-2</v>
      </c>
      <c r="N40" s="75">
        <v>35</v>
      </c>
      <c r="O40" s="49">
        <v>32</v>
      </c>
      <c r="P40" s="76">
        <v>16</v>
      </c>
      <c r="Q40" s="22">
        <v>57995.613600000012</v>
      </c>
      <c r="R40" s="56" t="s">
        <v>218</v>
      </c>
      <c r="S40" s="19">
        <v>25</v>
      </c>
    </row>
    <row r="41" spans="1:19" x14ac:dyDescent="0.3">
      <c r="A41">
        <v>340</v>
      </c>
      <c r="B41" s="2" t="s">
        <v>36</v>
      </c>
      <c r="C41" t="s">
        <v>148</v>
      </c>
      <c r="D41" s="28">
        <v>381959</v>
      </c>
      <c r="E41" s="3">
        <v>460107.81139999995</v>
      </c>
      <c r="F41" s="29">
        <v>519287</v>
      </c>
      <c r="G41" s="28">
        <v>64866</v>
      </c>
      <c r="H41" s="3">
        <v>78137.583599999998</v>
      </c>
      <c r="I41" s="53">
        <v>82536</v>
      </c>
      <c r="J41" s="28">
        <v>317093</v>
      </c>
      <c r="K41" s="53">
        <v>381970.22779999999</v>
      </c>
      <c r="L41" s="53">
        <v>436751</v>
      </c>
      <c r="M41" s="62">
        <v>1.3492267194647356E-2</v>
      </c>
      <c r="N41" s="75">
        <v>18</v>
      </c>
      <c r="O41" s="49">
        <v>18</v>
      </c>
      <c r="P41" s="76">
        <v>40</v>
      </c>
      <c r="Q41" s="22">
        <v>54780.772200000007</v>
      </c>
      <c r="R41" s="56" t="s">
        <v>218</v>
      </c>
      <c r="S41" s="19">
        <v>26</v>
      </c>
    </row>
    <row r="42" spans="1:19" x14ac:dyDescent="0.3">
      <c r="A42">
        <v>307</v>
      </c>
      <c r="B42" s="2" t="s">
        <v>98</v>
      </c>
      <c r="C42" t="s">
        <v>210</v>
      </c>
      <c r="D42" s="28">
        <v>302494</v>
      </c>
      <c r="E42" s="3">
        <v>364384.27239999996</v>
      </c>
      <c r="F42" s="29">
        <v>502647</v>
      </c>
      <c r="G42" s="28">
        <v>208681</v>
      </c>
      <c r="H42" s="3">
        <v>251377.13259999998</v>
      </c>
      <c r="I42" s="53">
        <v>337182</v>
      </c>
      <c r="J42" s="28">
        <v>93813</v>
      </c>
      <c r="K42" s="53">
        <v>113007.13979999999</v>
      </c>
      <c r="L42" s="53">
        <v>165465</v>
      </c>
      <c r="M42" s="62">
        <v>3.8867179626914439E-2</v>
      </c>
      <c r="N42" s="75">
        <v>49</v>
      </c>
      <c r="O42" s="49">
        <v>40</v>
      </c>
      <c r="P42" s="76">
        <v>7</v>
      </c>
      <c r="Q42" s="22">
        <v>52457.86020000001</v>
      </c>
      <c r="R42" s="56" t="s">
        <v>218</v>
      </c>
      <c r="S42" s="19">
        <v>27</v>
      </c>
    </row>
    <row r="43" spans="1:19" x14ac:dyDescent="0.3">
      <c r="A43">
        <v>330</v>
      </c>
      <c r="B43" s="2" t="s">
        <v>75</v>
      </c>
      <c r="C43" t="s">
        <v>187</v>
      </c>
      <c r="D43" s="28">
        <v>325371</v>
      </c>
      <c r="E43" s="3">
        <v>391941.90659999999</v>
      </c>
      <c r="F43" s="29">
        <v>464769</v>
      </c>
      <c r="G43" s="28">
        <v>134254</v>
      </c>
      <c r="H43" s="3">
        <v>161722.36839999998</v>
      </c>
      <c r="I43" s="53">
        <v>182592</v>
      </c>
      <c r="J43" s="28">
        <v>191117</v>
      </c>
      <c r="K43" s="53">
        <v>230219.53819999998</v>
      </c>
      <c r="L43" s="53">
        <v>282177</v>
      </c>
      <c r="M43" s="62">
        <v>2.0558591991511888E-2</v>
      </c>
      <c r="N43" s="75">
        <v>25</v>
      </c>
      <c r="O43" s="49">
        <v>26</v>
      </c>
      <c r="P43" s="76">
        <v>30</v>
      </c>
      <c r="Q43" s="22">
        <v>51957.461800000019</v>
      </c>
      <c r="R43" s="56" t="s">
        <v>218</v>
      </c>
      <c r="S43" s="19">
        <v>28</v>
      </c>
    </row>
    <row r="44" spans="1:19" x14ac:dyDescent="0.3">
      <c r="A44">
        <v>311</v>
      </c>
      <c r="B44" s="2" t="s">
        <v>78</v>
      </c>
      <c r="C44" t="s">
        <v>190</v>
      </c>
      <c r="D44" s="28">
        <v>174841</v>
      </c>
      <c r="E44" s="3">
        <v>210613.46859999999</v>
      </c>
      <c r="F44" s="29">
        <v>267364</v>
      </c>
      <c r="G44" s="28">
        <v>70602</v>
      </c>
      <c r="H44" s="3">
        <v>85047.169199999989</v>
      </c>
      <c r="I44" s="53">
        <v>89876</v>
      </c>
      <c r="J44" s="28">
        <v>104239</v>
      </c>
      <c r="K44" s="53">
        <v>125566.29939999999</v>
      </c>
      <c r="L44" s="53">
        <v>177488</v>
      </c>
      <c r="M44" s="62">
        <v>3.5212697033569329E-2</v>
      </c>
      <c r="N44" s="75">
        <v>45</v>
      </c>
      <c r="O44" s="49">
        <v>38</v>
      </c>
      <c r="P44" s="76">
        <v>11</v>
      </c>
      <c r="Q44" s="22">
        <v>51921.700600000011</v>
      </c>
      <c r="R44" s="56" t="s">
        <v>218</v>
      </c>
      <c r="S44" s="19">
        <v>29</v>
      </c>
    </row>
    <row r="45" spans="1:19" x14ac:dyDescent="0.3">
      <c r="A45">
        <v>315</v>
      </c>
      <c r="B45" s="2" t="s">
        <v>29</v>
      </c>
      <c r="C45" t="s">
        <v>141</v>
      </c>
      <c r="D45" s="28">
        <v>175970</v>
      </c>
      <c r="E45" s="3">
        <v>211973.46199999997</v>
      </c>
      <c r="F45" s="29">
        <v>256858</v>
      </c>
      <c r="G45" s="28">
        <v>66745</v>
      </c>
      <c r="H45" s="3">
        <v>80401.026999999987</v>
      </c>
      <c r="I45" s="53">
        <v>78775</v>
      </c>
      <c r="J45" s="28">
        <v>109225</v>
      </c>
      <c r="K45" s="53">
        <v>131572.435</v>
      </c>
      <c r="L45" s="53">
        <v>178083</v>
      </c>
      <c r="M45" s="62">
        <v>3.0731989989666308E-2</v>
      </c>
      <c r="N45" s="75">
        <v>43</v>
      </c>
      <c r="O45" s="49">
        <v>37</v>
      </c>
      <c r="P45" s="76">
        <v>15</v>
      </c>
      <c r="Q45" s="22">
        <v>46510.565000000002</v>
      </c>
      <c r="R45" s="56" t="s">
        <v>218</v>
      </c>
      <c r="S45" s="19">
        <v>30</v>
      </c>
    </row>
    <row r="46" spans="1:19" x14ac:dyDescent="0.3">
      <c r="A46">
        <v>306</v>
      </c>
      <c r="B46" s="2" t="s">
        <v>86</v>
      </c>
      <c r="C46" t="s">
        <v>198</v>
      </c>
      <c r="D46" s="28">
        <v>103191</v>
      </c>
      <c r="E46" s="3">
        <v>124303.87859999998</v>
      </c>
      <c r="F46" s="29">
        <v>155186</v>
      </c>
      <c r="G46" s="28">
        <v>35933</v>
      </c>
      <c r="H46" s="3">
        <v>43284.891799999998</v>
      </c>
      <c r="I46" s="53">
        <v>31701</v>
      </c>
      <c r="J46" s="28">
        <v>67258</v>
      </c>
      <c r="K46" s="53">
        <v>81018.986799999999</v>
      </c>
      <c r="L46" s="53">
        <v>123485</v>
      </c>
      <c r="M46" s="62">
        <v>4.3044265741771781E-2</v>
      </c>
      <c r="N46" s="75">
        <v>57</v>
      </c>
      <c r="O46" s="49">
        <v>50</v>
      </c>
      <c r="P46" s="76">
        <v>6</v>
      </c>
      <c r="Q46" s="22">
        <v>42466.013200000001</v>
      </c>
      <c r="R46" s="56" t="s">
        <v>218</v>
      </c>
      <c r="S46" s="19">
        <v>31</v>
      </c>
    </row>
    <row r="47" spans="1:19" x14ac:dyDescent="0.3">
      <c r="A47">
        <v>335</v>
      </c>
      <c r="B47" s="2" t="s">
        <v>68</v>
      </c>
      <c r="C47" t="s">
        <v>180</v>
      </c>
      <c r="D47" s="28">
        <v>232536</v>
      </c>
      <c r="E47" s="3">
        <v>280112.86559999996</v>
      </c>
      <c r="F47" s="29">
        <v>346803</v>
      </c>
      <c r="G47" s="28">
        <v>89407</v>
      </c>
      <c r="H47" s="3">
        <v>107699.67219999999</v>
      </c>
      <c r="I47" s="53">
        <v>140808</v>
      </c>
      <c r="J47" s="28">
        <v>143129</v>
      </c>
      <c r="K47" s="53">
        <v>172413.19339999999</v>
      </c>
      <c r="L47" s="53">
        <v>205995</v>
      </c>
      <c r="M47" s="62">
        <v>1.7955090110982175E-2</v>
      </c>
      <c r="N47" s="75">
        <v>33</v>
      </c>
      <c r="O47" s="49">
        <v>34</v>
      </c>
      <c r="P47" s="76">
        <v>35</v>
      </c>
      <c r="Q47" s="22">
        <v>33581.806600000011</v>
      </c>
      <c r="R47" s="56" t="s">
        <v>218</v>
      </c>
      <c r="S47" s="19">
        <v>32</v>
      </c>
    </row>
    <row r="48" spans="1:19" x14ac:dyDescent="0.3">
      <c r="A48">
        <v>309</v>
      </c>
      <c r="B48" s="2" t="s">
        <v>66</v>
      </c>
      <c r="C48" t="s">
        <v>178</v>
      </c>
      <c r="D48" s="28">
        <v>106762</v>
      </c>
      <c r="E48" s="3">
        <v>128605.50519999999</v>
      </c>
      <c r="F48" s="29">
        <v>124373</v>
      </c>
      <c r="G48" s="28">
        <v>44349</v>
      </c>
      <c r="H48" s="3">
        <v>53422.805399999997</v>
      </c>
      <c r="I48" s="53">
        <v>16273</v>
      </c>
      <c r="J48" s="28">
        <v>62413</v>
      </c>
      <c r="K48" s="53">
        <v>75182.699799999988</v>
      </c>
      <c r="L48" s="53">
        <v>108100</v>
      </c>
      <c r="M48" s="62">
        <v>3.6980948777419087E-2</v>
      </c>
      <c r="N48" s="75">
        <v>61</v>
      </c>
      <c r="O48" s="49">
        <v>55</v>
      </c>
      <c r="P48" s="76">
        <v>9</v>
      </c>
      <c r="Q48" s="22">
        <v>32917.300200000012</v>
      </c>
      <c r="R48" s="56" t="s">
        <v>218</v>
      </c>
      <c r="S48" s="19">
        <v>33</v>
      </c>
    </row>
    <row r="49" spans="1:19" x14ac:dyDescent="0.3">
      <c r="A49">
        <v>318</v>
      </c>
      <c r="B49" s="2" t="s">
        <v>73</v>
      </c>
      <c r="C49" t="s">
        <v>185</v>
      </c>
      <c r="D49" s="28">
        <v>326300</v>
      </c>
      <c r="E49" s="3">
        <v>393060.98</v>
      </c>
      <c r="F49" s="29">
        <v>413643</v>
      </c>
      <c r="G49" s="28">
        <v>247213</v>
      </c>
      <c r="H49" s="3">
        <v>297792.77979999996</v>
      </c>
      <c r="I49" s="53">
        <v>286804</v>
      </c>
      <c r="J49" s="28">
        <v>79087</v>
      </c>
      <c r="K49" s="53">
        <v>95268.200199999992</v>
      </c>
      <c r="L49" s="53">
        <v>126839</v>
      </c>
      <c r="M49" s="62">
        <v>2.9035801920374693E-2</v>
      </c>
      <c r="N49" s="75">
        <v>55</v>
      </c>
      <c r="O49" s="49">
        <v>48</v>
      </c>
      <c r="P49" s="76">
        <v>18</v>
      </c>
      <c r="Q49" s="22">
        <v>31570.799800000008</v>
      </c>
      <c r="R49" s="56" t="s">
        <v>218</v>
      </c>
      <c r="S49" s="19">
        <v>34</v>
      </c>
    </row>
    <row r="50" spans="1:19" x14ac:dyDescent="0.3">
      <c r="A50">
        <v>343</v>
      </c>
      <c r="B50" s="2" t="s">
        <v>81</v>
      </c>
      <c r="C50" t="s">
        <v>193</v>
      </c>
      <c r="D50" s="28">
        <v>497674</v>
      </c>
      <c r="E50" s="3">
        <v>599498.1004</v>
      </c>
      <c r="F50" s="29">
        <v>644724</v>
      </c>
      <c r="G50" s="28">
        <v>310161</v>
      </c>
      <c r="H50" s="3">
        <v>373619.94059999997</v>
      </c>
      <c r="I50" s="53">
        <v>390399</v>
      </c>
      <c r="J50" s="28">
        <v>187513</v>
      </c>
      <c r="K50" s="53">
        <v>225878.15979999999</v>
      </c>
      <c r="L50" s="53">
        <v>254325</v>
      </c>
      <c r="M50" s="62">
        <v>1.1932353103015769E-2</v>
      </c>
      <c r="N50" s="75">
        <v>26</v>
      </c>
      <c r="O50" s="49">
        <v>29</v>
      </c>
      <c r="P50" s="76">
        <v>43</v>
      </c>
      <c r="Q50" s="22">
        <v>28446.840200000006</v>
      </c>
      <c r="R50" s="56" t="s">
        <v>218</v>
      </c>
      <c r="S50" s="19">
        <v>35</v>
      </c>
    </row>
    <row r="51" spans="1:19" x14ac:dyDescent="0.3">
      <c r="A51">
        <v>327</v>
      </c>
      <c r="B51" s="2" t="s">
        <v>47</v>
      </c>
      <c r="C51" t="s">
        <v>159</v>
      </c>
      <c r="D51" s="28">
        <v>198202</v>
      </c>
      <c r="E51" s="3">
        <v>238754.12919999997</v>
      </c>
      <c r="F51" s="29">
        <v>295901</v>
      </c>
      <c r="G51" s="28">
        <v>112335</v>
      </c>
      <c r="H51" s="3">
        <v>135318.74099999998</v>
      </c>
      <c r="I51" s="53">
        <v>164872</v>
      </c>
      <c r="J51" s="28">
        <v>85867</v>
      </c>
      <c r="K51" s="53">
        <v>103435.38819999999</v>
      </c>
      <c r="L51" s="53">
        <v>131029</v>
      </c>
      <c r="M51" s="62">
        <v>2.392896322231719E-2</v>
      </c>
      <c r="N51" s="75">
        <v>53</v>
      </c>
      <c r="O51" s="49">
        <v>46</v>
      </c>
      <c r="P51" s="76">
        <v>27</v>
      </c>
      <c r="Q51" s="22">
        <v>27593.611800000013</v>
      </c>
      <c r="R51" s="56" t="s">
        <v>218</v>
      </c>
      <c r="S51" s="19">
        <v>36</v>
      </c>
    </row>
    <row r="52" spans="1:19" x14ac:dyDescent="0.3">
      <c r="A52">
        <v>331</v>
      </c>
      <c r="B52" s="2" t="s">
        <v>31</v>
      </c>
      <c r="C52" t="s">
        <v>143</v>
      </c>
      <c r="D52" s="28">
        <v>183692</v>
      </c>
      <c r="E52" s="3">
        <v>221275.38319999998</v>
      </c>
      <c r="F52" s="29">
        <v>238340</v>
      </c>
      <c r="G52" s="28">
        <v>82684</v>
      </c>
      <c r="H52" s="3">
        <v>99601.146399999998</v>
      </c>
      <c r="I52" s="53">
        <v>89989</v>
      </c>
      <c r="J52" s="28">
        <v>101008</v>
      </c>
      <c r="K52" s="53">
        <v>121674.23679999998</v>
      </c>
      <c r="L52" s="53">
        <v>148351</v>
      </c>
      <c r="M52" s="62">
        <v>2.0021168413804968E-2</v>
      </c>
      <c r="N52" s="75">
        <v>48</v>
      </c>
      <c r="O52" s="49">
        <v>45</v>
      </c>
      <c r="P52" s="76">
        <v>31</v>
      </c>
      <c r="Q52" s="22">
        <v>26676.763200000016</v>
      </c>
      <c r="R52" s="56" t="s">
        <v>218</v>
      </c>
      <c r="S52" s="19">
        <v>37</v>
      </c>
    </row>
    <row r="53" spans="1:19" x14ac:dyDescent="0.3">
      <c r="A53">
        <v>342</v>
      </c>
      <c r="B53" s="2" t="s">
        <v>83</v>
      </c>
      <c r="C53" t="s">
        <v>195</v>
      </c>
      <c r="D53" s="28">
        <v>213650</v>
      </c>
      <c r="E53" s="3">
        <v>257362.78999999998</v>
      </c>
      <c r="F53" s="29">
        <v>286580</v>
      </c>
      <c r="G53" s="28">
        <v>44435</v>
      </c>
      <c r="H53" s="3">
        <v>53526.400999999998</v>
      </c>
      <c r="I53" s="53">
        <v>56948</v>
      </c>
      <c r="J53" s="28">
        <v>169215</v>
      </c>
      <c r="K53" s="53">
        <v>203836.389</v>
      </c>
      <c r="L53" s="53">
        <v>229632</v>
      </c>
      <c r="M53" s="62">
        <v>1.1987315828452694E-2</v>
      </c>
      <c r="N53" s="75">
        <v>28</v>
      </c>
      <c r="O53" s="49">
        <v>31</v>
      </c>
      <c r="P53" s="76">
        <v>42</v>
      </c>
      <c r="Q53" s="22">
        <v>25795.611000000004</v>
      </c>
      <c r="R53" s="56" t="s">
        <v>218</v>
      </c>
      <c r="S53" s="19">
        <v>38</v>
      </c>
    </row>
    <row r="54" spans="1:19" x14ac:dyDescent="0.3">
      <c r="A54">
        <v>314</v>
      </c>
      <c r="B54" s="2" t="s">
        <v>85</v>
      </c>
      <c r="C54" t="s">
        <v>197</v>
      </c>
      <c r="D54" s="28">
        <v>173121</v>
      </c>
      <c r="E54" s="3">
        <v>208541.55659999998</v>
      </c>
      <c r="F54" s="29">
        <v>232512</v>
      </c>
      <c r="G54" s="28">
        <v>114684</v>
      </c>
      <c r="H54" s="3">
        <v>138148.34639999998</v>
      </c>
      <c r="I54" s="53">
        <v>137113</v>
      </c>
      <c r="J54" s="28">
        <v>58437</v>
      </c>
      <c r="K54" s="53">
        <v>70393.210199999987</v>
      </c>
      <c r="L54" s="53">
        <v>95399</v>
      </c>
      <c r="M54" s="62">
        <v>3.0863837953665207E-2</v>
      </c>
      <c r="N54" s="75">
        <v>63</v>
      </c>
      <c r="O54" s="49">
        <v>58</v>
      </c>
      <c r="P54" s="76">
        <v>14</v>
      </c>
      <c r="Q54" s="22">
        <v>25005.789800000013</v>
      </c>
      <c r="R54" s="56" t="s">
        <v>218</v>
      </c>
      <c r="S54" s="19">
        <v>39</v>
      </c>
    </row>
    <row r="55" spans="1:19" x14ac:dyDescent="0.3">
      <c r="A55">
        <v>317</v>
      </c>
      <c r="B55" s="2" t="s">
        <v>12</v>
      </c>
      <c r="C55" t="s">
        <v>124</v>
      </c>
      <c r="D55" s="28">
        <v>89937</v>
      </c>
      <c r="E55" s="3">
        <v>108338.1102</v>
      </c>
      <c r="F55" s="29">
        <v>115684</v>
      </c>
      <c r="G55" s="28">
        <v>38215</v>
      </c>
      <c r="H55" s="3">
        <v>46033.788999999997</v>
      </c>
      <c r="I55" s="53">
        <v>31963</v>
      </c>
      <c r="J55" s="28">
        <v>51722</v>
      </c>
      <c r="K55" s="53">
        <v>62304.321199999991</v>
      </c>
      <c r="L55" s="53">
        <v>83721</v>
      </c>
      <c r="M55" s="62">
        <v>2.9986716703472416E-2</v>
      </c>
      <c r="N55" s="75">
        <v>66</v>
      </c>
      <c r="O55" s="49">
        <v>61</v>
      </c>
      <c r="P55" s="76">
        <v>17</v>
      </c>
      <c r="Q55" s="22">
        <v>21416.678800000009</v>
      </c>
      <c r="R55" s="56" t="s">
        <v>218</v>
      </c>
      <c r="S55" s="19">
        <v>40</v>
      </c>
    </row>
    <row r="56" spans="1:19" x14ac:dyDescent="0.3">
      <c r="A56">
        <v>326</v>
      </c>
      <c r="B56" s="2" t="s">
        <v>89</v>
      </c>
      <c r="C56" t="s">
        <v>201</v>
      </c>
      <c r="D56" s="28">
        <v>89586</v>
      </c>
      <c r="E56" s="3">
        <v>107915.2956</v>
      </c>
      <c r="F56" s="29">
        <v>125460</v>
      </c>
      <c r="G56" s="28">
        <v>24409</v>
      </c>
      <c r="H56" s="3">
        <v>29403.081399999999</v>
      </c>
      <c r="I56" s="53">
        <v>25906</v>
      </c>
      <c r="J56" s="28">
        <v>65177</v>
      </c>
      <c r="K56" s="53">
        <v>78512.214199999988</v>
      </c>
      <c r="L56" s="53">
        <v>99554</v>
      </c>
      <c r="M56" s="62">
        <v>2.4028747847166132E-2</v>
      </c>
      <c r="N56" s="75">
        <v>58</v>
      </c>
      <c r="O56" s="49">
        <v>57</v>
      </c>
      <c r="P56" s="76">
        <v>26</v>
      </c>
      <c r="Q56" s="22">
        <v>21041.785800000012</v>
      </c>
      <c r="R56" s="56" t="s">
        <v>218</v>
      </c>
      <c r="S56" s="19">
        <v>41</v>
      </c>
    </row>
    <row r="57" spans="1:19" x14ac:dyDescent="0.3">
      <c r="A57">
        <v>350</v>
      </c>
      <c r="B57" s="2" t="s">
        <v>16</v>
      </c>
      <c r="C57" t="s">
        <v>128</v>
      </c>
      <c r="D57" s="28">
        <v>277962</v>
      </c>
      <c r="E57" s="3">
        <v>334833.02519999997</v>
      </c>
      <c r="F57" s="29">
        <v>393738</v>
      </c>
      <c r="G57" s="28">
        <v>83524</v>
      </c>
      <c r="H57" s="3">
        <v>100613.01039999998</v>
      </c>
      <c r="I57" s="53">
        <v>138623</v>
      </c>
      <c r="J57" s="28">
        <v>194438</v>
      </c>
      <c r="K57" s="53">
        <v>234220.01479999998</v>
      </c>
      <c r="L57" s="53">
        <v>255115</v>
      </c>
      <c r="M57" s="62">
        <v>8.5819673495750592E-3</v>
      </c>
      <c r="N57" s="75">
        <v>24</v>
      </c>
      <c r="O57" s="49">
        <v>28</v>
      </c>
      <c r="P57" s="76">
        <v>50</v>
      </c>
      <c r="Q57" s="22">
        <v>20894.985200000025</v>
      </c>
      <c r="R57" s="56" t="s">
        <v>218</v>
      </c>
      <c r="S57" s="19">
        <v>42</v>
      </c>
    </row>
    <row r="58" spans="1:19" x14ac:dyDescent="0.3">
      <c r="A58">
        <v>345</v>
      </c>
      <c r="B58" s="2" t="s">
        <v>60</v>
      </c>
      <c r="C58" t="s">
        <v>172</v>
      </c>
      <c r="D58" s="28">
        <v>287083</v>
      </c>
      <c r="E58" s="3">
        <v>345820.18179999996</v>
      </c>
      <c r="F58" s="29">
        <v>398248</v>
      </c>
      <c r="G58" s="28">
        <v>171311</v>
      </c>
      <c r="H58" s="3">
        <v>206361.23059999998</v>
      </c>
      <c r="I58" s="53">
        <v>242768</v>
      </c>
      <c r="J58" s="28">
        <v>115772</v>
      </c>
      <c r="K58" s="53">
        <v>139458.95119999998</v>
      </c>
      <c r="L58" s="53">
        <v>155480</v>
      </c>
      <c r="M58" s="62">
        <v>1.0934024724687852E-2</v>
      </c>
      <c r="N58" s="75">
        <v>42</v>
      </c>
      <c r="O58" s="49">
        <v>43</v>
      </c>
      <c r="P58" s="76">
        <v>45</v>
      </c>
      <c r="Q58" s="22">
        <v>16021.048800000019</v>
      </c>
      <c r="R58" s="56" t="s">
        <v>218</v>
      </c>
      <c r="S58" s="19">
        <v>43</v>
      </c>
    </row>
    <row r="59" spans="1:19" x14ac:dyDescent="0.3">
      <c r="A59">
        <v>348</v>
      </c>
      <c r="B59" s="2" t="s">
        <v>76</v>
      </c>
      <c r="C59" t="s">
        <v>188</v>
      </c>
      <c r="D59" s="28">
        <v>192710</v>
      </c>
      <c r="E59" s="3">
        <v>232138.46599999999</v>
      </c>
      <c r="F59" s="29">
        <v>254401</v>
      </c>
      <c r="G59" s="28">
        <v>72905</v>
      </c>
      <c r="H59" s="3">
        <v>87821.362999999998</v>
      </c>
      <c r="I59" s="53">
        <v>95332</v>
      </c>
      <c r="J59" s="28">
        <v>119805</v>
      </c>
      <c r="K59" s="53">
        <v>144317.10299999997</v>
      </c>
      <c r="L59" s="53">
        <v>159069</v>
      </c>
      <c r="M59" s="62">
        <v>9.7800236532128437E-3</v>
      </c>
      <c r="N59" s="75">
        <v>39</v>
      </c>
      <c r="O59" s="49">
        <v>41</v>
      </c>
      <c r="P59" s="76">
        <v>48</v>
      </c>
      <c r="Q59" s="22">
        <v>14751.897000000026</v>
      </c>
      <c r="R59" s="56" t="s">
        <v>218</v>
      </c>
      <c r="S59" s="19">
        <v>44</v>
      </c>
    </row>
    <row r="60" spans="1:19" x14ac:dyDescent="0.3">
      <c r="A60">
        <v>349</v>
      </c>
      <c r="B60" s="2" t="s">
        <v>69</v>
      </c>
      <c r="C60" t="s">
        <v>181</v>
      </c>
      <c r="D60" s="28">
        <v>149476</v>
      </c>
      <c r="E60" s="3">
        <v>180058.78959999999</v>
      </c>
      <c r="F60" s="29">
        <v>197789</v>
      </c>
      <c r="G60" s="28">
        <v>32018</v>
      </c>
      <c r="H60" s="3">
        <v>38568.882799999999</v>
      </c>
      <c r="I60" s="53">
        <v>42246</v>
      </c>
      <c r="J60" s="28">
        <v>117458</v>
      </c>
      <c r="K60" s="53">
        <v>141489.9068</v>
      </c>
      <c r="L60" s="53">
        <v>155543</v>
      </c>
      <c r="M60" s="62">
        <v>9.5143600894660452E-3</v>
      </c>
      <c r="N60" s="75">
        <v>40</v>
      </c>
      <c r="O60" s="49">
        <v>42</v>
      </c>
      <c r="P60" s="76">
        <v>49</v>
      </c>
      <c r="Q60" s="22">
        <v>14053.093200000003</v>
      </c>
      <c r="R60" s="56" t="s">
        <v>218</v>
      </c>
      <c r="S60" s="19">
        <v>45</v>
      </c>
    </row>
    <row r="61" spans="1:19" x14ac:dyDescent="0.3">
      <c r="A61">
        <v>337</v>
      </c>
      <c r="B61" s="2" t="s">
        <v>17</v>
      </c>
      <c r="C61" t="s">
        <v>129</v>
      </c>
      <c r="D61" s="28">
        <v>216447</v>
      </c>
      <c r="E61" s="3">
        <v>260732.05619999996</v>
      </c>
      <c r="F61" s="29">
        <v>285919</v>
      </c>
      <c r="G61" s="28">
        <v>157695</v>
      </c>
      <c r="H61" s="3">
        <v>189959.397</v>
      </c>
      <c r="I61" s="53">
        <v>202024</v>
      </c>
      <c r="J61" s="28">
        <v>58752</v>
      </c>
      <c r="K61" s="53">
        <v>70772.659199999995</v>
      </c>
      <c r="L61" s="53">
        <v>83895</v>
      </c>
      <c r="M61" s="62">
        <v>1.7154808298907254E-2</v>
      </c>
      <c r="N61" s="75">
        <v>62</v>
      </c>
      <c r="O61" s="49">
        <v>60</v>
      </c>
      <c r="P61" s="76">
        <v>37</v>
      </c>
      <c r="Q61" s="22">
        <v>13122.340800000005</v>
      </c>
      <c r="R61" s="56" t="s">
        <v>218</v>
      </c>
      <c r="S61" s="19">
        <v>46</v>
      </c>
    </row>
    <row r="62" spans="1:19" x14ac:dyDescent="0.3">
      <c r="A62">
        <v>319</v>
      </c>
      <c r="B62" s="2" t="s">
        <v>46</v>
      </c>
      <c r="C62" t="s">
        <v>158</v>
      </c>
      <c r="D62" s="28">
        <v>119425</v>
      </c>
      <c r="E62" s="3">
        <v>143859.35499999998</v>
      </c>
      <c r="F62" s="29">
        <v>145763</v>
      </c>
      <c r="G62" s="28">
        <v>87489</v>
      </c>
      <c r="H62" s="3">
        <v>105389.24939999999</v>
      </c>
      <c r="I62" s="53">
        <v>95239</v>
      </c>
      <c r="J62" s="28">
        <v>31936</v>
      </c>
      <c r="K62" s="53">
        <v>38470.105599999995</v>
      </c>
      <c r="L62" s="53">
        <v>50524</v>
      </c>
      <c r="M62" s="62">
        <v>2.7631562871315962E-2</v>
      </c>
      <c r="N62" s="75">
        <v>70</v>
      </c>
      <c r="O62" s="49">
        <v>65</v>
      </c>
      <c r="P62" s="76">
        <v>19</v>
      </c>
      <c r="Q62" s="22">
        <v>12053.894400000005</v>
      </c>
      <c r="R62" s="56" t="s">
        <v>218</v>
      </c>
      <c r="S62" s="19">
        <v>47</v>
      </c>
    </row>
    <row r="63" spans="1:19" x14ac:dyDescent="0.3">
      <c r="A63">
        <v>347</v>
      </c>
      <c r="B63" s="2" t="s">
        <v>94</v>
      </c>
      <c r="C63" t="s">
        <v>206</v>
      </c>
      <c r="D63" s="28">
        <v>120032</v>
      </c>
      <c r="E63" s="3">
        <v>144590.5472</v>
      </c>
      <c r="F63" s="29">
        <v>159973</v>
      </c>
      <c r="G63" s="28">
        <v>33234</v>
      </c>
      <c r="H63" s="3">
        <v>40033.676399999997</v>
      </c>
      <c r="I63" s="53">
        <v>44363</v>
      </c>
      <c r="J63" s="28">
        <v>86798</v>
      </c>
      <c r="K63" s="53">
        <v>104556.87079999999</v>
      </c>
      <c r="L63" s="53">
        <v>115610</v>
      </c>
      <c r="M63" s="62">
        <v>1.0099793697554649E-2</v>
      </c>
      <c r="N63" s="75">
        <v>52</v>
      </c>
      <c r="O63" s="49">
        <v>52</v>
      </c>
      <c r="P63" s="76">
        <v>47</v>
      </c>
      <c r="Q63" s="22">
        <v>11053.12920000001</v>
      </c>
      <c r="R63" s="56" t="s">
        <v>218</v>
      </c>
      <c r="S63" s="19">
        <v>48</v>
      </c>
    </row>
    <row r="64" spans="1:19" x14ac:dyDescent="0.3">
      <c r="A64">
        <v>346</v>
      </c>
      <c r="B64" s="2" t="s">
        <v>21</v>
      </c>
      <c r="C64" t="s">
        <v>133</v>
      </c>
      <c r="D64" s="28">
        <v>101928</v>
      </c>
      <c r="E64" s="3">
        <v>122782.46879999999</v>
      </c>
      <c r="F64" s="29">
        <v>130420</v>
      </c>
      <c r="G64" s="28">
        <v>21477</v>
      </c>
      <c r="H64" s="3">
        <v>25871.194199999998</v>
      </c>
      <c r="I64" s="53">
        <v>22489</v>
      </c>
      <c r="J64" s="28">
        <v>80451</v>
      </c>
      <c r="K64" s="53">
        <v>96911.27459999999</v>
      </c>
      <c r="L64" s="53">
        <v>107931</v>
      </c>
      <c r="M64" s="62">
        <v>1.0827828078062485E-2</v>
      </c>
      <c r="N64" s="75">
        <v>54</v>
      </c>
      <c r="O64" s="49">
        <v>56</v>
      </c>
      <c r="P64" s="76">
        <v>46</v>
      </c>
      <c r="Q64" s="22">
        <v>11019.72540000001</v>
      </c>
      <c r="R64" s="56" t="s">
        <v>218</v>
      </c>
      <c r="S64" s="19">
        <v>49</v>
      </c>
    </row>
    <row r="65" spans="1:19" x14ac:dyDescent="0.3">
      <c r="A65">
        <v>351</v>
      </c>
      <c r="B65" s="2" t="s">
        <v>20</v>
      </c>
      <c r="C65" t="s">
        <v>132</v>
      </c>
      <c r="D65" s="28">
        <v>296279</v>
      </c>
      <c r="E65" s="3">
        <v>356897.68339999998</v>
      </c>
      <c r="F65" s="29">
        <v>392298</v>
      </c>
      <c r="G65" s="28">
        <v>166940</v>
      </c>
      <c r="H65" s="3">
        <v>201095.92399999997</v>
      </c>
      <c r="I65" s="53">
        <v>226416</v>
      </c>
      <c r="J65" s="28">
        <v>129339</v>
      </c>
      <c r="K65" s="53">
        <v>155801.75939999998</v>
      </c>
      <c r="L65" s="53">
        <v>165882</v>
      </c>
      <c r="M65" s="62">
        <v>6.2889193482349448E-3</v>
      </c>
      <c r="N65" s="75">
        <v>37</v>
      </c>
      <c r="O65" s="49">
        <v>39</v>
      </c>
      <c r="P65" s="76">
        <v>51</v>
      </c>
      <c r="Q65" s="22">
        <v>10080.240600000019</v>
      </c>
      <c r="R65" s="56" t="s">
        <v>218</v>
      </c>
      <c r="S65" s="19">
        <v>50</v>
      </c>
    </row>
    <row r="66" spans="1:19" x14ac:dyDescent="0.3">
      <c r="A66">
        <v>336</v>
      </c>
      <c r="B66" s="2" t="s">
        <v>74</v>
      </c>
      <c r="C66" t="s">
        <v>186</v>
      </c>
      <c r="D66" s="28">
        <v>87823</v>
      </c>
      <c r="E66" s="3">
        <v>105791.58579999999</v>
      </c>
      <c r="F66" s="29">
        <v>121635</v>
      </c>
      <c r="G66" s="28">
        <v>53425</v>
      </c>
      <c r="H66" s="3">
        <v>64355.754999999997</v>
      </c>
      <c r="I66" s="53">
        <v>72209</v>
      </c>
      <c r="J66" s="28">
        <v>34398</v>
      </c>
      <c r="K66" s="53">
        <v>41435.830799999996</v>
      </c>
      <c r="L66" s="53">
        <v>49426</v>
      </c>
      <c r="M66" s="62">
        <v>1.7789441908501624E-2</v>
      </c>
      <c r="N66" s="75">
        <v>69</v>
      </c>
      <c r="O66" s="49">
        <v>67</v>
      </c>
      <c r="P66" s="76">
        <v>36</v>
      </c>
      <c r="Q66" s="22">
        <v>7990.1692000000039</v>
      </c>
      <c r="R66" s="56" t="s">
        <v>218</v>
      </c>
      <c r="S66" s="19">
        <v>51</v>
      </c>
    </row>
    <row r="67" spans="1:19" x14ac:dyDescent="0.3">
      <c r="A67">
        <v>325</v>
      </c>
      <c r="B67" s="2" t="s">
        <v>67</v>
      </c>
      <c r="C67" t="s">
        <v>179</v>
      </c>
      <c r="D67" s="28">
        <v>103563</v>
      </c>
      <c r="E67" s="3">
        <v>124751.9898</v>
      </c>
      <c r="F67" s="29">
        <v>144108</v>
      </c>
      <c r="G67" s="28">
        <v>79457</v>
      </c>
      <c r="H67" s="3">
        <v>95713.902199999997</v>
      </c>
      <c r="I67" s="53">
        <v>107094</v>
      </c>
      <c r="J67" s="28">
        <v>24106</v>
      </c>
      <c r="K67" s="53">
        <v>29038.087599999999</v>
      </c>
      <c r="L67" s="53">
        <v>37014</v>
      </c>
      <c r="M67" s="62">
        <v>2.4565672420948648E-2</v>
      </c>
      <c r="N67" s="75">
        <v>71</v>
      </c>
      <c r="O67" s="49">
        <v>70</v>
      </c>
      <c r="P67" s="76">
        <v>25</v>
      </c>
      <c r="Q67" s="22">
        <v>7975.9124000000011</v>
      </c>
      <c r="R67" s="56" t="s">
        <v>218</v>
      </c>
      <c r="S67" s="19">
        <v>52</v>
      </c>
    </row>
    <row r="68" spans="1:19" x14ac:dyDescent="0.3">
      <c r="A68">
        <v>354</v>
      </c>
      <c r="B68" s="2" t="s">
        <v>40</v>
      </c>
      <c r="C68" t="s">
        <v>152</v>
      </c>
      <c r="D68" s="28">
        <v>3013448</v>
      </c>
      <c r="E68" s="3">
        <v>3629999.4607999995</v>
      </c>
      <c r="F68" s="29">
        <v>4460446</v>
      </c>
      <c r="G68" s="28">
        <v>1100014</v>
      </c>
      <c r="H68" s="3">
        <v>1325076.8643999998</v>
      </c>
      <c r="I68" s="53">
        <v>2147997</v>
      </c>
      <c r="J68" s="28">
        <v>1913434</v>
      </c>
      <c r="K68" s="53">
        <v>2304922.5963999997</v>
      </c>
      <c r="L68" s="53">
        <v>2312449</v>
      </c>
      <c r="M68" s="62">
        <v>3.2605724110590373E-4</v>
      </c>
      <c r="N68" s="75">
        <v>2</v>
      </c>
      <c r="O68" s="49">
        <v>5</v>
      </c>
      <c r="P68" s="76">
        <v>54</v>
      </c>
      <c r="Q68" s="22">
        <v>7526.4036000003107</v>
      </c>
      <c r="R68" s="56" t="s">
        <v>218</v>
      </c>
      <c r="S68" s="19">
        <v>53</v>
      </c>
    </row>
    <row r="69" spans="1:19" x14ac:dyDescent="0.3">
      <c r="A69">
        <v>353</v>
      </c>
      <c r="B69" s="2" t="s">
        <v>62</v>
      </c>
      <c r="C69" t="s">
        <v>174</v>
      </c>
      <c r="D69" s="28">
        <v>251001</v>
      </c>
      <c r="E69" s="3">
        <v>302355.80459999997</v>
      </c>
      <c r="F69" s="29">
        <v>314694</v>
      </c>
      <c r="G69" s="28">
        <v>183502</v>
      </c>
      <c r="H69" s="3">
        <v>221046.50919999997</v>
      </c>
      <c r="I69" s="53">
        <v>231275</v>
      </c>
      <c r="J69" s="28">
        <v>67499</v>
      </c>
      <c r="K69" s="53">
        <v>81309.295399999988</v>
      </c>
      <c r="L69" s="53">
        <v>83419</v>
      </c>
      <c r="M69" s="62">
        <v>2.5648592963474215E-3</v>
      </c>
      <c r="N69" s="75">
        <v>56</v>
      </c>
      <c r="O69" s="49">
        <v>62</v>
      </c>
      <c r="P69" s="76">
        <v>53</v>
      </c>
      <c r="Q69" s="22">
        <v>2109.7046000000119</v>
      </c>
      <c r="R69" s="56" t="s">
        <v>218</v>
      </c>
      <c r="S69" s="19">
        <v>54</v>
      </c>
    </row>
    <row r="70" spans="1:19" x14ac:dyDescent="0.3">
      <c r="A70">
        <v>355</v>
      </c>
      <c r="B70" s="2" t="s">
        <v>13</v>
      </c>
      <c r="C70" t="s">
        <v>125</v>
      </c>
      <c r="D70" s="28">
        <v>112764</v>
      </c>
      <c r="E70" s="3">
        <v>135835.51439999999</v>
      </c>
      <c r="F70" s="29">
        <v>135712</v>
      </c>
      <c r="G70" s="28">
        <v>49840</v>
      </c>
      <c r="H70" s="3">
        <v>60037.263999999996</v>
      </c>
      <c r="I70" s="53">
        <v>59668</v>
      </c>
      <c r="J70" s="28">
        <v>62924</v>
      </c>
      <c r="K70" s="53">
        <v>75798.25039999999</v>
      </c>
      <c r="L70" s="53">
        <v>76044</v>
      </c>
      <c r="M70" s="62">
        <v>3.2374334773366265E-4</v>
      </c>
      <c r="N70" s="75">
        <v>60</v>
      </c>
      <c r="O70" s="49">
        <v>64</v>
      </c>
      <c r="P70" s="76">
        <v>55</v>
      </c>
      <c r="Q70" s="22">
        <v>245.7496000000101</v>
      </c>
      <c r="R70" s="56" t="s">
        <v>218</v>
      </c>
      <c r="S70" s="19">
        <v>55</v>
      </c>
    </row>
    <row r="71" spans="1:19" x14ac:dyDescent="0.3">
      <c r="B71" s="2"/>
      <c r="D71" s="28"/>
      <c r="E71" s="3"/>
      <c r="F71" s="29"/>
      <c r="G71" s="28"/>
      <c r="H71" s="3"/>
      <c r="I71" s="53"/>
      <c r="J71" s="28"/>
      <c r="K71" s="53"/>
      <c r="L71" s="53"/>
      <c r="M71" s="62"/>
      <c r="N71" s="75"/>
      <c r="O71" s="49"/>
      <c r="P71" s="76"/>
      <c r="Q71" s="22"/>
      <c r="R71" s="56"/>
      <c r="S71" s="19"/>
    </row>
    <row r="72" spans="1:19" x14ac:dyDescent="0.3">
      <c r="A72">
        <v>402</v>
      </c>
      <c r="B72" s="2" t="s">
        <v>42</v>
      </c>
      <c r="C72" t="s">
        <v>154</v>
      </c>
      <c r="D72" s="28">
        <v>326717</v>
      </c>
      <c r="E72" s="3">
        <v>393563.29819999996</v>
      </c>
      <c r="F72" s="29">
        <v>588074</v>
      </c>
      <c r="G72" s="28">
        <v>690925</v>
      </c>
      <c r="H72" s="3">
        <v>832288.25499999989</v>
      </c>
      <c r="I72" s="53">
        <v>815560</v>
      </c>
      <c r="J72" s="28">
        <v>-364208</v>
      </c>
      <c r="K72" s="53">
        <v>-438724.95679999999</v>
      </c>
      <c r="L72" s="53">
        <v>-227486</v>
      </c>
      <c r="M72" s="62">
        <v>-6.3568027288133933E-2</v>
      </c>
      <c r="N72" s="75">
        <v>84</v>
      </c>
      <c r="O72" s="49">
        <v>81</v>
      </c>
      <c r="P72" s="76">
        <v>2</v>
      </c>
      <c r="Q72" s="22">
        <v>211238.95679999999</v>
      </c>
      <c r="R72" s="56" t="s">
        <v>215</v>
      </c>
      <c r="S72" s="19">
        <v>1</v>
      </c>
    </row>
    <row r="73" spans="1:19" x14ac:dyDescent="0.3">
      <c r="A73">
        <v>404</v>
      </c>
      <c r="B73" s="2" t="s">
        <v>10</v>
      </c>
      <c r="C73" t="s">
        <v>122</v>
      </c>
      <c r="D73" s="28">
        <v>867867</v>
      </c>
      <c r="E73" s="3">
        <v>1045432.5881999999</v>
      </c>
      <c r="F73" s="29">
        <v>1501980</v>
      </c>
      <c r="G73" s="28">
        <v>1582324</v>
      </c>
      <c r="H73" s="3">
        <v>1906067.4903999998</v>
      </c>
      <c r="I73" s="53">
        <v>2296126</v>
      </c>
      <c r="J73" s="28">
        <v>-714457</v>
      </c>
      <c r="K73" s="53">
        <v>-860634.90219999989</v>
      </c>
      <c r="L73" s="53">
        <v>-794146</v>
      </c>
      <c r="M73" s="62">
        <v>-8.0080683824920174E-3</v>
      </c>
      <c r="N73" s="75">
        <v>89</v>
      </c>
      <c r="O73" s="49">
        <v>89</v>
      </c>
      <c r="P73" s="76">
        <v>4</v>
      </c>
      <c r="Q73" s="22">
        <v>66488.902199999895</v>
      </c>
      <c r="R73" s="56" t="s">
        <v>215</v>
      </c>
      <c r="S73" s="19">
        <v>2</v>
      </c>
    </row>
    <row r="74" spans="1:19" x14ac:dyDescent="0.3">
      <c r="A74">
        <v>403</v>
      </c>
      <c r="B74" s="2" t="s">
        <v>92</v>
      </c>
      <c r="C74" t="s">
        <v>204</v>
      </c>
      <c r="D74" s="28">
        <v>251259</v>
      </c>
      <c r="E74" s="3">
        <v>302666.59139999998</v>
      </c>
      <c r="F74" s="29">
        <v>363678</v>
      </c>
      <c r="G74" s="28">
        <v>641562</v>
      </c>
      <c r="H74" s="3">
        <v>772825.58519999997</v>
      </c>
      <c r="I74" s="53">
        <v>771356</v>
      </c>
      <c r="J74" s="28">
        <v>-390303</v>
      </c>
      <c r="K74" s="53">
        <v>-470158.99379999994</v>
      </c>
      <c r="L74" s="53">
        <v>-407678</v>
      </c>
      <c r="M74" s="62">
        <v>-1.4158144798569361E-2</v>
      </c>
      <c r="N74" s="75">
        <v>85</v>
      </c>
      <c r="O74" s="49">
        <v>83</v>
      </c>
      <c r="P74" s="76">
        <v>3</v>
      </c>
      <c r="Q74" s="22">
        <v>62480.993799999938</v>
      </c>
      <c r="R74" s="56" t="s">
        <v>215</v>
      </c>
      <c r="S74" s="19">
        <v>3</v>
      </c>
    </row>
    <row r="75" spans="1:19" x14ac:dyDescent="0.3">
      <c r="A75">
        <v>401</v>
      </c>
      <c r="B75" s="2" t="s">
        <v>35</v>
      </c>
      <c r="C75" t="s">
        <v>147</v>
      </c>
      <c r="D75" s="28">
        <v>244435</v>
      </c>
      <c r="E75" s="3">
        <v>294446.40099999995</v>
      </c>
      <c r="F75" s="29">
        <v>338644</v>
      </c>
      <c r="G75" s="28">
        <v>322956</v>
      </c>
      <c r="H75" s="3">
        <v>389032.79759999999</v>
      </c>
      <c r="I75" s="53">
        <v>381397</v>
      </c>
      <c r="J75" s="28">
        <v>-78521</v>
      </c>
      <c r="K75" s="53">
        <v>-94586.396599999993</v>
      </c>
      <c r="L75" s="53">
        <v>-42753</v>
      </c>
      <c r="M75" s="62">
        <v>-7.6336480290929098E-2</v>
      </c>
      <c r="N75" s="75">
        <v>77</v>
      </c>
      <c r="O75" s="49">
        <v>75</v>
      </c>
      <c r="P75" s="76">
        <v>1</v>
      </c>
      <c r="Q75" s="22">
        <v>51833.396599999993</v>
      </c>
      <c r="R75" s="56" t="s">
        <v>215</v>
      </c>
      <c r="S75" s="19">
        <v>4</v>
      </c>
    </row>
    <row r="76" spans="1:19" x14ac:dyDescent="0.3">
      <c r="A76">
        <v>406</v>
      </c>
      <c r="B76" s="2" t="s">
        <v>90</v>
      </c>
      <c r="C76" t="s">
        <v>202</v>
      </c>
      <c r="D76" s="28">
        <v>619354</v>
      </c>
      <c r="E76" s="3">
        <v>746073.82839999988</v>
      </c>
      <c r="F76" s="29">
        <v>952092</v>
      </c>
      <c r="G76" s="28">
        <v>1990781</v>
      </c>
      <c r="H76" s="3">
        <v>2398094.7925999998</v>
      </c>
      <c r="I76" s="53">
        <v>2590044</v>
      </c>
      <c r="J76" s="28">
        <v>-1371427</v>
      </c>
      <c r="K76" s="53">
        <v>-1652020.9641999998</v>
      </c>
      <c r="L76" s="53">
        <v>-1637952</v>
      </c>
      <c r="M76" s="62">
        <v>-8.5490278618527427E-4</v>
      </c>
      <c r="N76" s="75">
        <v>91</v>
      </c>
      <c r="O76" s="49">
        <v>90</v>
      </c>
      <c r="P76" s="76">
        <v>6</v>
      </c>
      <c r="Q76" s="22">
        <v>14068.964199999813</v>
      </c>
      <c r="R76" s="56" t="s">
        <v>215</v>
      </c>
      <c r="S76" s="19">
        <v>5</v>
      </c>
    </row>
    <row r="77" spans="1:19" x14ac:dyDescent="0.3">
      <c r="A77">
        <v>405</v>
      </c>
      <c r="B77" s="2" t="s">
        <v>97</v>
      </c>
      <c r="C77" t="s">
        <v>209</v>
      </c>
      <c r="D77" s="28">
        <v>250962</v>
      </c>
      <c r="E77" s="3">
        <v>302308.82519999996</v>
      </c>
      <c r="F77" s="29">
        <v>346188</v>
      </c>
      <c r="G77" s="28">
        <v>304920</v>
      </c>
      <c r="H77" s="3">
        <v>367306.63199999998</v>
      </c>
      <c r="I77" s="53">
        <v>410035</v>
      </c>
      <c r="J77" s="28">
        <v>-53958</v>
      </c>
      <c r="K77" s="53">
        <v>-64997.806799999991</v>
      </c>
      <c r="L77" s="53">
        <v>-63847</v>
      </c>
      <c r="M77" s="62">
        <v>-1.7847985029078028E-3</v>
      </c>
      <c r="N77" s="75">
        <v>74</v>
      </c>
      <c r="O77" s="49">
        <v>77</v>
      </c>
      <c r="P77" s="76">
        <v>5</v>
      </c>
      <c r="Q77" s="22">
        <v>1150.8067999999912</v>
      </c>
      <c r="R77" s="56" t="s">
        <v>215</v>
      </c>
      <c r="S77" s="19">
        <v>6</v>
      </c>
    </row>
    <row r="78" spans="1:19" x14ac:dyDescent="0.3">
      <c r="B78" s="2"/>
      <c r="D78" s="28"/>
      <c r="E78" s="3"/>
      <c r="F78" s="29"/>
      <c r="G78" s="28"/>
      <c r="H78" s="3"/>
      <c r="I78" s="53"/>
      <c r="J78" s="28"/>
      <c r="K78" s="53"/>
      <c r="L78" s="53"/>
      <c r="M78" s="62"/>
      <c r="N78" s="75"/>
      <c r="O78" s="49"/>
      <c r="P78" s="76"/>
      <c r="Q78" s="22"/>
      <c r="R78" s="56"/>
      <c r="S78" s="19"/>
    </row>
    <row r="79" spans="1:19" x14ac:dyDescent="0.3">
      <c r="A79">
        <v>501</v>
      </c>
      <c r="B79" s="2" t="s">
        <v>26</v>
      </c>
      <c r="C79" t="s">
        <v>138</v>
      </c>
      <c r="D79" s="28">
        <v>379385</v>
      </c>
      <c r="E79" s="3">
        <v>457007.17099999997</v>
      </c>
      <c r="F79" s="29">
        <v>565048</v>
      </c>
      <c r="G79" s="28">
        <v>498566</v>
      </c>
      <c r="H79" s="3">
        <v>600572.60359999991</v>
      </c>
      <c r="I79" s="53">
        <v>712352</v>
      </c>
      <c r="J79" s="28">
        <v>-119181</v>
      </c>
      <c r="K79" s="53">
        <v>-143565.4326</v>
      </c>
      <c r="L79" s="53">
        <v>-147304</v>
      </c>
      <c r="M79" s="62">
        <v>2.5740643278731046E-3</v>
      </c>
      <c r="N79" s="75">
        <v>78</v>
      </c>
      <c r="O79" s="49">
        <v>79</v>
      </c>
      <c r="P79" s="76">
        <v>1</v>
      </c>
      <c r="Q79" s="22">
        <v>-3738.5673999999999</v>
      </c>
      <c r="R79" s="56" t="s">
        <v>214</v>
      </c>
      <c r="S79" s="19">
        <v>1</v>
      </c>
    </row>
    <row r="80" spans="1:19" x14ac:dyDescent="0.3">
      <c r="A80">
        <v>507</v>
      </c>
      <c r="B80" s="2" t="s">
        <v>50</v>
      </c>
      <c r="C80" t="s">
        <v>162</v>
      </c>
      <c r="D80" s="28">
        <v>169153</v>
      </c>
      <c r="E80" s="3">
        <v>203761.70379999999</v>
      </c>
      <c r="F80" s="29">
        <v>217332</v>
      </c>
      <c r="G80" s="28">
        <v>209214</v>
      </c>
      <c r="H80" s="3">
        <v>252019.18439999997</v>
      </c>
      <c r="I80" s="53">
        <v>281693</v>
      </c>
      <c r="J80" s="28">
        <v>-40061</v>
      </c>
      <c r="K80" s="53">
        <v>-48257.480599999995</v>
      </c>
      <c r="L80" s="53">
        <v>-64361</v>
      </c>
      <c r="M80" s="62">
        <v>2.9214305077853941E-2</v>
      </c>
      <c r="N80" s="75">
        <v>73</v>
      </c>
      <c r="O80" s="49">
        <v>78</v>
      </c>
      <c r="P80" s="76">
        <v>7</v>
      </c>
      <c r="Q80" s="22">
        <v>-16103.519400000005</v>
      </c>
      <c r="R80" s="56" t="s">
        <v>214</v>
      </c>
      <c r="S80" s="19">
        <v>2</v>
      </c>
    </row>
    <row r="81" spans="1:19" x14ac:dyDescent="0.3">
      <c r="A81">
        <v>503</v>
      </c>
      <c r="B81" s="2" t="s">
        <v>27</v>
      </c>
      <c r="C81" t="s">
        <v>139</v>
      </c>
      <c r="D81" s="28">
        <v>146420</v>
      </c>
      <c r="E81" s="3">
        <v>176377.53199999998</v>
      </c>
      <c r="F81" s="29">
        <v>201049</v>
      </c>
      <c r="G81" s="28">
        <v>325221</v>
      </c>
      <c r="H81" s="3">
        <v>391761.21659999999</v>
      </c>
      <c r="I81" s="53">
        <v>437045</v>
      </c>
      <c r="J81" s="28">
        <v>-178801</v>
      </c>
      <c r="K81" s="53">
        <v>-215383.68459999998</v>
      </c>
      <c r="L81" s="53">
        <v>-235996</v>
      </c>
      <c r="M81" s="62">
        <v>9.1812755464759643E-3</v>
      </c>
      <c r="N81" s="75">
        <v>81</v>
      </c>
      <c r="O81" s="49">
        <v>82</v>
      </c>
      <c r="P81" s="76">
        <v>3</v>
      </c>
      <c r="Q81" s="22">
        <v>-20612.315400000021</v>
      </c>
      <c r="R81" s="56" t="s">
        <v>214</v>
      </c>
      <c r="S81" s="19">
        <v>3</v>
      </c>
    </row>
    <row r="82" spans="1:19" x14ac:dyDescent="0.3">
      <c r="A82">
        <v>512</v>
      </c>
      <c r="B82" s="2" t="s">
        <v>24</v>
      </c>
      <c r="C82" t="s">
        <v>136</v>
      </c>
      <c r="D82" s="28">
        <v>199801</v>
      </c>
      <c r="E82" s="3">
        <v>240680.28459999998</v>
      </c>
      <c r="F82" s="29">
        <v>326140</v>
      </c>
      <c r="G82" s="28">
        <v>209595</v>
      </c>
      <c r="H82" s="3">
        <v>252478.13699999999</v>
      </c>
      <c r="I82" s="53">
        <v>376345</v>
      </c>
      <c r="J82" s="28">
        <v>-9794</v>
      </c>
      <c r="K82" s="53">
        <v>-11797.8524</v>
      </c>
      <c r="L82" s="53">
        <v>-50205</v>
      </c>
      <c r="M82" s="62">
        <v>0.15583116765465177</v>
      </c>
      <c r="N82" s="75">
        <v>72</v>
      </c>
      <c r="O82" s="49">
        <v>76</v>
      </c>
      <c r="P82" s="76">
        <v>12</v>
      </c>
      <c r="Q82" s="22">
        <v>-38407.147599999997</v>
      </c>
      <c r="R82" s="56" t="s">
        <v>214</v>
      </c>
      <c r="S82" s="19">
        <v>4</v>
      </c>
    </row>
    <row r="83" spans="1:19" x14ac:dyDescent="0.3">
      <c r="A83">
        <v>502</v>
      </c>
      <c r="B83" s="2" t="s">
        <v>59</v>
      </c>
      <c r="C83" t="s">
        <v>171</v>
      </c>
      <c r="D83" s="28">
        <v>72969</v>
      </c>
      <c r="E83" s="3">
        <v>87898.457399999999</v>
      </c>
      <c r="F83" s="29">
        <v>93647</v>
      </c>
      <c r="G83" s="28">
        <v>481096</v>
      </c>
      <c r="H83" s="3">
        <v>579528.24159999995</v>
      </c>
      <c r="I83" s="53">
        <v>632144</v>
      </c>
      <c r="J83" s="28">
        <v>-408127</v>
      </c>
      <c r="K83" s="53">
        <v>-491629.78419999994</v>
      </c>
      <c r="L83" s="53">
        <v>-538497</v>
      </c>
      <c r="M83" s="62">
        <v>9.1471784008443358E-3</v>
      </c>
      <c r="N83" s="75">
        <v>86</v>
      </c>
      <c r="O83" s="49">
        <v>86</v>
      </c>
      <c r="P83" s="76">
        <v>2</v>
      </c>
      <c r="Q83" s="22">
        <v>-46867.215800000064</v>
      </c>
      <c r="R83" s="56" t="s">
        <v>214</v>
      </c>
      <c r="S83" s="19">
        <v>5</v>
      </c>
    </row>
    <row r="84" spans="1:19" x14ac:dyDescent="0.3">
      <c r="A84">
        <v>505</v>
      </c>
      <c r="B84" s="2" t="s">
        <v>11</v>
      </c>
      <c r="C84" t="s">
        <v>123</v>
      </c>
      <c r="D84" s="28">
        <v>362358</v>
      </c>
      <c r="E84" s="3">
        <v>436496.44679999998</v>
      </c>
      <c r="F84" s="29">
        <v>586068</v>
      </c>
      <c r="G84" s="28">
        <v>818506</v>
      </c>
      <c r="H84" s="3">
        <v>985972.32759999996</v>
      </c>
      <c r="I84" s="53">
        <v>1201292</v>
      </c>
      <c r="J84" s="28">
        <v>-456148</v>
      </c>
      <c r="K84" s="53">
        <v>-549475.88079999993</v>
      </c>
      <c r="L84" s="53">
        <v>-615224</v>
      </c>
      <c r="M84" s="62">
        <v>1.1366265579562995E-2</v>
      </c>
      <c r="N84" s="75">
        <v>87</v>
      </c>
      <c r="O84" s="49">
        <v>87</v>
      </c>
      <c r="P84" s="76">
        <v>5</v>
      </c>
      <c r="Q84" s="22">
        <v>-65748.119200000074</v>
      </c>
      <c r="R84" s="56" t="s">
        <v>214</v>
      </c>
      <c r="S84" s="19">
        <v>6</v>
      </c>
    </row>
    <row r="85" spans="1:19" x14ac:dyDescent="0.3">
      <c r="A85">
        <v>504</v>
      </c>
      <c r="B85" s="2" t="s">
        <v>87</v>
      </c>
      <c r="C85" t="s">
        <v>199</v>
      </c>
      <c r="D85" s="28">
        <v>369355</v>
      </c>
      <c r="E85" s="3">
        <v>444925.03299999994</v>
      </c>
      <c r="F85" s="29">
        <v>494662</v>
      </c>
      <c r="G85" s="28">
        <v>919037</v>
      </c>
      <c r="H85" s="3">
        <v>1107071.9701999999</v>
      </c>
      <c r="I85" s="53">
        <v>1227440</v>
      </c>
      <c r="J85" s="28">
        <v>-549682</v>
      </c>
      <c r="K85" s="53">
        <v>-662146.93719999993</v>
      </c>
      <c r="L85" s="53">
        <v>-732778</v>
      </c>
      <c r="M85" s="62">
        <v>1.0187068485574713E-2</v>
      </c>
      <c r="N85" s="75">
        <v>88</v>
      </c>
      <c r="O85" s="49">
        <v>88</v>
      </c>
      <c r="P85" s="76">
        <v>4</v>
      </c>
      <c r="Q85" s="22">
        <v>-70631.062800000072</v>
      </c>
      <c r="R85" s="56" t="s">
        <v>214</v>
      </c>
      <c r="S85" s="19">
        <v>7</v>
      </c>
    </row>
    <row r="86" spans="1:19" x14ac:dyDescent="0.3">
      <c r="A86">
        <v>508</v>
      </c>
      <c r="B86" s="2" t="s">
        <v>61</v>
      </c>
      <c r="C86" t="s">
        <v>173</v>
      </c>
      <c r="D86" s="28">
        <v>468491</v>
      </c>
      <c r="E86" s="3">
        <v>564344.25859999994</v>
      </c>
      <c r="F86" s="29">
        <v>680584</v>
      </c>
      <c r="G86" s="28">
        <v>705201</v>
      </c>
      <c r="H86" s="3">
        <v>849485.12459999998</v>
      </c>
      <c r="I86" s="53">
        <v>1088790</v>
      </c>
      <c r="J86" s="28">
        <v>-236710</v>
      </c>
      <c r="K86" s="53">
        <v>-285140.86599999998</v>
      </c>
      <c r="L86" s="53">
        <v>-408206</v>
      </c>
      <c r="M86" s="62">
        <v>3.6530276107796134E-2</v>
      </c>
      <c r="N86" s="75">
        <v>83</v>
      </c>
      <c r="O86" s="49">
        <v>84</v>
      </c>
      <c r="P86" s="76">
        <v>8</v>
      </c>
      <c r="Q86" s="22">
        <v>-123065.13400000002</v>
      </c>
      <c r="R86" s="56" t="s">
        <v>214</v>
      </c>
      <c r="S86" s="19">
        <v>8</v>
      </c>
    </row>
    <row r="87" spans="1:19" x14ac:dyDescent="0.3">
      <c r="A87">
        <v>510</v>
      </c>
      <c r="B87" s="2" t="s">
        <v>25</v>
      </c>
      <c r="C87" t="s">
        <v>137</v>
      </c>
      <c r="D87" s="28">
        <v>351011</v>
      </c>
      <c r="E87" s="3">
        <v>422827.85059999995</v>
      </c>
      <c r="F87" s="29">
        <v>491482</v>
      </c>
      <c r="G87" s="28">
        <v>421335</v>
      </c>
      <c r="H87" s="3">
        <v>507540.14099999995</v>
      </c>
      <c r="I87" s="53">
        <v>710752</v>
      </c>
      <c r="J87" s="28">
        <v>-70324</v>
      </c>
      <c r="K87" s="53">
        <v>-84712.290399999998</v>
      </c>
      <c r="L87" s="53">
        <v>-219270</v>
      </c>
      <c r="M87" s="62">
        <v>9.9773572127558552E-2</v>
      </c>
      <c r="N87" s="75">
        <v>76</v>
      </c>
      <c r="O87" s="49">
        <v>80</v>
      </c>
      <c r="P87" s="76">
        <v>10</v>
      </c>
      <c r="Q87" s="22">
        <v>-134557.7096</v>
      </c>
      <c r="R87" s="56" t="s">
        <v>214</v>
      </c>
      <c r="S87" s="19">
        <v>9</v>
      </c>
    </row>
    <row r="88" spans="1:19" x14ac:dyDescent="0.3">
      <c r="A88">
        <v>509</v>
      </c>
      <c r="B88" s="2" t="s">
        <v>34</v>
      </c>
      <c r="C88" t="s">
        <v>146</v>
      </c>
      <c r="D88" s="28">
        <v>278567</v>
      </c>
      <c r="E88" s="3">
        <v>335561.80819999997</v>
      </c>
      <c r="F88" s="29">
        <v>345743</v>
      </c>
      <c r="G88" s="28">
        <v>492192</v>
      </c>
      <c r="H88" s="3">
        <v>592894.4831999999</v>
      </c>
      <c r="I88" s="53">
        <v>792605</v>
      </c>
      <c r="J88" s="28">
        <v>-213625</v>
      </c>
      <c r="K88" s="53">
        <v>-257332.67499999999</v>
      </c>
      <c r="L88" s="53">
        <v>-446862</v>
      </c>
      <c r="M88" s="62">
        <v>5.6739275564185343E-2</v>
      </c>
      <c r="N88" s="75">
        <v>82</v>
      </c>
      <c r="O88" s="49">
        <v>85</v>
      </c>
      <c r="P88" s="76">
        <v>9</v>
      </c>
      <c r="Q88" s="22">
        <v>-189529.32500000001</v>
      </c>
      <c r="R88" s="56" t="s">
        <v>214</v>
      </c>
      <c r="S88" s="19">
        <v>10</v>
      </c>
    </row>
    <row r="89" spans="1:19" x14ac:dyDescent="0.3">
      <c r="A89">
        <v>511</v>
      </c>
      <c r="B89" s="2" t="s">
        <v>28</v>
      </c>
      <c r="C89" t="s">
        <v>140</v>
      </c>
      <c r="D89" s="28">
        <v>601033</v>
      </c>
      <c r="E89" s="3">
        <v>724004.35179999995</v>
      </c>
      <c r="F89" s="29">
        <v>773278</v>
      </c>
      <c r="G89" s="28">
        <v>1721054</v>
      </c>
      <c r="H89" s="3">
        <v>2073181.6483999998</v>
      </c>
      <c r="I89" s="53">
        <v>4506841</v>
      </c>
      <c r="J89" s="28">
        <v>-1120021</v>
      </c>
      <c r="K89" s="53">
        <v>-1349177.2965999998</v>
      </c>
      <c r="L89" s="53">
        <v>-3733563</v>
      </c>
      <c r="M89" s="62">
        <v>0.10714740371624254</v>
      </c>
      <c r="N89" s="75">
        <v>90</v>
      </c>
      <c r="O89" s="49">
        <v>91</v>
      </c>
      <c r="P89" s="76">
        <v>11</v>
      </c>
      <c r="Q89" s="22">
        <v>-2384385.7034</v>
      </c>
      <c r="R89" s="56" t="s">
        <v>214</v>
      </c>
      <c r="S89" s="19">
        <v>11</v>
      </c>
    </row>
    <row r="90" spans="1:19" x14ac:dyDescent="0.3">
      <c r="A90">
        <v>506</v>
      </c>
      <c r="B90" s="2" t="s">
        <v>57</v>
      </c>
      <c r="C90" t="s">
        <v>169</v>
      </c>
      <c r="D90" s="28">
        <v>3108863</v>
      </c>
      <c r="E90" s="3">
        <v>3744936.3697999995</v>
      </c>
      <c r="F90" s="29">
        <v>5775413</v>
      </c>
      <c r="G90" s="28">
        <v>16717770</v>
      </c>
      <c r="H90" s="3">
        <v>20138225.741999999</v>
      </c>
      <c r="I90" s="53">
        <v>25276518</v>
      </c>
      <c r="J90" s="28">
        <v>-13608907</v>
      </c>
      <c r="K90" s="53">
        <v>-16393289.372199999</v>
      </c>
      <c r="L90" s="53">
        <v>-19501105</v>
      </c>
      <c r="M90" s="62">
        <v>1.7511465337564314E-2</v>
      </c>
      <c r="N90" s="75">
        <v>92</v>
      </c>
      <c r="O90" s="49">
        <v>92</v>
      </c>
      <c r="P90" s="76">
        <v>6</v>
      </c>
      <c r="Q90" s="22">
        <v>-3107815.6278000008</v>
      </c>
      <c r="R90" s="56" t="s">
        <v>214</v>
      </c>
      <c r="S90" s="19">
        <v>12</v>
      </c>
    </row>
    <row r="91" spans="1:19" x14ac:dyDescent="0.3">
      <c r="B91" s="2"/>
      <c r="D91" s="28"/>
      <c r="E91" s="3"/>
      <c r="F91" s="29"/>
      <c r="G91" s="28"/>
      <c r="H91" s="3"/>
      <c r="I91" s="53"/>
      <c r="J91" s="28"/>
      <c r="K91" s="53"/>
      <c r="L91" s="53"/>
      <c r="M91" s="62"/>
      <c r="N91" s="75"/>
      <c r="O91" s="49"/>
      <c r="P91" s="76"/>
      <c r="Q91" s="22"/>
      <c r="R91" s="56"/>
      <c r="S91" s="19"/>
    </row>
    <row r="92" spans="1:19" x14ac:dyDescent="0.3">
      <c r="A92">
        <v>601</v>
      </c>
      <c r="B92" s="2" t="s">
        <v>52</v>
      </c>
      <c r="C92" t="s">
        <v>164</v>
      </c>
      <c r="D92" s="28">
        <v>289084</v>
      </c>
      <c r="E92" s="3">
        <v>348230.58639999997</v>
      </c>
      <c r="F92" s="29">
        <v>514107</v>
      </c>
      <c r="G92" s="28">
        <v>181766</v>
      </c>
      <c r="H92" s="3">
        <v>218955.32359999997</v>
      </c>
      <c r="I92" s="53">
        <v>384994</v>
      </c>
      <c r="J92" s="28">
        <v>107318</v>
      </c>
      <c r="K92" s="53">
        <v>129275.26279999998</v>
      </c>
      <c r="L92" s="53">
        <v>129113</v>
      </c>
      <c r="M92" s="62">
        <v>-1.2558823702557564E-4</v>
      </c>
      <c r="N92" s="75">
        <v>44</v>
      </c>
      <c r="O92" s="49">
        <v>47</v>
      </c>
      <c r="P92" s="76">
        <v>1</v>
      </c>
      <c r="Q92" s="22">
        <v>-162.26279999998224</v>
      </c>
      <c r="R92" s="56" t="s">
        <v>213</v>
      </c>
      <c r="S92" s="19">
        <v>1</v>
      </c>
    </row>
    <row r="93" spans="1:19" x14ac:dyDescent="0.3">
      <c r="A93">
        <v>602</v>
      </c>
      <c r="B93" s="2" t="s">
        <v>33</v>
      </c>
      <c r="C93" t="s">
        <v>145</v>
      </c>
      <c r="D93" s="28">
        <v>164195</v>
      </c>
      <c r="E93" s="3">
        <v>197789.29699999999</v>
      </c>
      <c r="F93" s="29">
        <v>199451</v>
      </c>
      <c r="G93" s="28">
        <v>71240</v>
      </c>
      <c r="H93" s="3">
        <v>85815.703999999998</v>
      </c>
      <c r="I93" s="53">
        <v>88753</v>
      </c>
      <c r="J93" s="28">
        <v>92955</v>
      </c>
      <c r="K93" s="53">
        <v>111973.59299999999</v>
      </c>
      <c r="L93" s="53">
        <v>110698</v>
      </c>
      <c r="M93" s="62">
        <v>-1.1450733032257743E-3</v>
      </c>
      <c r="N93" s="75">
        <v>50</v>
      </c>
      <c r="O93" s="49">
        <v>54</v>
      </c>
      <c r="P93" s="76">
        <v>2</v>
      </c>
      <c r="Q93" s="22">
        <v>-1275.5929999999935</v>
      </c>
      <c r="R93" s="56" t="s">
        <v>213</v>
      </c>
      <c r="S93" s="19">
        <v>2</v>
      </c>
    </row>
    <row r="94" spans="1:19" x14ac:dyDescent="0.3">
      <c r="A94">
        <v>603</v>
      </c>
      <c r="B94" s="2" t="s">
        <v>19</v>
      </c>
      <c r="C94" t="s">
        <v>131</v>
      </c>
      <c r="D94" s="28">
        <v>288597</v>
      </c>
      <c r="E94" s="3">
        <v>347643.94619999995</v>
      </c>
      <c r="F94" s="29">
        <v>355156</v>
      </c>
      <c r="G94" s="28">
        <v>103374</v>
      </c>
      <c r="H94" s="3">
        <v>124524.32039999998</v>
      </c>
      <c r="I94" s="53">
        <v>134780</v>
      </c>
      <c r="J94" s="28">
        <v>185223</v>
      </c>
      <c r="K94" s="53">
        <v>223119.62579999998</v>
      </c>
      <c r="L94" s="53">
        <v>220376</v>
      </c>
      <c r="M94" s="62">
        <v>-1.236523650422372E-3</v>
      </c>
      <c r="N94" s="75">
        <v>27</v>
      </c>
      <c r="O94" s="49">
        <v>33</v>
      </c>
      <c r="P94" s="76">
        <v>3</v>
      </c>
      <c r="Q94" s="22">
        <v>-2743.6257999999798</v>
      </c>
      <c r="R94" s="56" t="s">
        <v>213</v>
      </c>
      <c r="S94" s="19">
        <v>3</v>
      </c>
    </row>
    <row r="95" spans="1:19" x14ac:dyDescent="0.3">
      <c r="A95">
        <v>604</v>
      </c>
      <c r="B95" s="2" t="s">
        <v>32</v>
      </c>
      <c r="C95" t="s">
        <v>144</v>
      </c>
      <c r="D95" s="28">
        <v>453924</v>
      </c>
      <c r="E95" s="3">
        <v>546796.8504</v>
      </c>
      <c r="F95" s="29">
        <v>527602</v>
      </c>
      <c r="G95" s="28">
        <v>98477</v>
      </c>
      <c r="H95" s="3">
        <v>118625.3942</v>
      </c>
      <c r="I95" s="53">
        <v>106370</v>
      </c>
      <c r="J95" s="28">
        <v>355447</v>
      </c>
      <c r="K95" s="53">
        <v>428171.45619999996</v>
      </c>
      <c r="L95" s="53">
        <v>421232</v>
      </c>
      <c r="M95" s="62">
        <v>-1.6326620726766494E-3</v>
      </c>
      <c r="N95" s="75">
        <v>14</v>
      </c>
      <c r="O95" s="49">
        <v>20</v>
      </c>
      <c r="P95" s="76">
        <v>4</v>
      </c>
      <c r="Q95" s="22">
        <v>-6939.4561999999569</v>
      </c>
      <c r="R95" s="56" t="s">
        <v>213</v>
      </c>
      <c r="S95" s="19">
        <v>4</v>
      </c>
    </row>
    <row r="96" spans="1:19" x14ac:dyDescent="0.3">
      <c r="A96">
        <v>605</v>
      </c>
      <c r="B96" s="2" t="s">
        <v>80</v>
      </c>
      <c r="C96" t="s">
        <v>192</v>
      </c>
      <c r="D96" s="28">
        <v>213076</v>
      </c>
      <c r="E96" s="3">
        <v>256671.34959999999</v>
      </c>
      <c r="F96" s="29">
        <v>309507</v>
      </c>
      <c r="G96" s="28">
        <v>79338</v>
      </c>
      <c r="H96" s="3">
        <v>95570.554799999998</v>
      </c>
      <c r="I96" s="53">
        <v>154111</v>
      </c>
      <c r="J96" s="28">
        <v>133738</v>
      </c>
      <c r="K96" s="53">
        <v>161100.79479999997</v>
      </c>
      <c r="L96" s="53">
        <v>155396</v>
      </c>
      <c r="M96" s="62">
        <v>-3.5988611375387114E-3</v>
      </c>
      <c r="N96" s="75">
        <v>36</v>
      </c>
      <c r="O96" s="49">
        <v>44</v>
      </c>
      <c r="P96" s="76">
        <v>5</v>
      </c>
      <c r="Q96" s="22">
        <v>-5704.7947999999742</v>
      </c>
      <c r="R96" s="56" t="s">
        <v>213</v>
      </c>
      <c r="S96" s="19">
        <v>5</v>
      </c>
    </row>
    <row r="97" spans="1:19" x14ac:dyDescent="0.3">
      <c r="A97">
        <v>606</v>
      </c>
      <c r="B97" s="2" t="s">
        <v>82</v>
      </c>
      <c r="C97" t="s">
        <v>194</v>
      </c>
      <c r="D97" s="28">
        <v>352750</v>
      </c>
      <c r="E97" s="3">
        <v>424922.64999999997</v>
      </c>
      <c r="F97" s="29">
        <v>506458</v>
      </c>
      <c r="G97" s="28">
        <v>195579</v>
      </c>
      <c r="H97" s="3">
        <v>235594.46339999998</v>
      </c>
      <c r="I97" s="53">
        <v>326632</v>
      </c>
      <c r="J97" s="28">
        <v>157171</v>
      </c>
      <c r="K97" s="53">
        <v>189328.18659999999</v>
      </c>
      <c r="L97" s="53">
        <v>179826</v>
      </c>
      <c r="M97" s="62">
        <v>-5.1359884303547876E-3</v>
      </c>
      <c r="N97" s="75">
        <v>30</v>
      </c>
      <c r="O97" s="49">
        <v>36</v>
      </c>
      <c r="P97" s="76">
        <v>6</v>
      </c>
      <c r="Q97" s="22">
        <v>-9502.1865999999864</v>
      </c>
      <c r="R97" s="56" t="s">
        <v>213</v>
      </c>
      <c r="S97" s="19">
        <v>6</v>
      </c>
    </row>
    <row r="98" spans="1:19" x14ac:dyDescent="0.3">
      <c r="A98">
        <v>607</v>
      </c>
      <c r="B98" s="2" t="s">
        <v>99</v>
      </c>
      <c r="C98" t="s">
        <v>211</v>
      </c>
      <c r="D98" s="28">
        <v>230860</v>
      </c>
      <c r="E98" s="3">
        <v>278093.95599999995</v>
      </c>
      <c r="F98" s="29">
        <v>299100</v>
      </c>
      <c r="G98" s="28">
        <v>129414</v>
      </c>
      <c r="H98" s="3">
        <v>155892.10439999998</v>
      </c>
      <c r="I98" s="53">
        <v>183917</v>
      </c>
      <c r="J98" s="28">
        <v>101446</v>
      </c>
      <c r="K98" s="53">
        <v>122201.85159999999</v>
      </c>
      <c r="L98" s="53">
        <v>115183</v>
      </c>
      <c r="M98" s="62">
        <v>-5.897742720802901E-3</v>
      </c>
      <c r="N98" s="75">
        <v>47</v>
      </c>
      <c r="O98" s="49">
        <v>53</v>
      </c>
      <c r="P98" s="76">
        <v>7</v>
      </c>
      <c r="Q98" s="22">
        <v>-7018.8515999999945</v>
      </c>
      <c r="R98" s="56" t="s">
        <v>213</v>
      </c>
      <c r="S98" s="19">
        <v>7</v>
      </c>
    </row>
    <row r="99" spans="1:19" x14ac:dyDescent="0.3">
      <c r="A99">
        <v>608</v>
      </c>
      <c r="B99" s="2" t="s">
        <v>70</v>
      </c>
      <c r="C99" t="s">
        <v>182</v>
      </c>
      <c r="D99" s="28">
        <v>128765</v>
      </c>
      <c r="E99" s="3">
        <v>155110.31899999999</v>
      </c>
      <c r="F99" s="29">
        <v>164623</v>
      </c>
      <c r="G99" s="28">
        <v>85719</v>
      </c>
      <c r="H99" s="3">
        <v>103257.10739999999</v>
      </c>
      <c r="I99" s="53">
        <v>117271</v>
      </c>
      <c r="J99" s="28">
        <v>43046</v>
      </c>
      <c r="K99" s="53">
        <v>51853.211599999995</v>
      </c>
      <c r="L99" s="53">
        <v>47352</v>
      </c>
      <c r="M99" s="62">
        <v>-9.0396757795490057E-3</v>
      </c>
      <c r="N99" s="75">
        <v>67</v>
      </c>
      <c r="O99" s="49">
        <v>68</v>
      </c>
      <c r="P99" s="76">
        <v>8</v>
      </c>
      <c r="Q99" s="22">
        <v>-4501.2115999999951</v>
      </c>
      <c r="R99" s="56" t="s">
        <v>213</v>
      </c>
      <c r="S99" s="19">
        <v>8</v>
      </c>
    </row>
    <row r="100" spans="1:19" x14ac:dyDescent="0.3">
      <c r="A100">
        <v>609</v>
      </c>
      <c r="B100" s="2" t="s">
        <v>100</v>
      </c>
      <c r="C100" t="s">
        <v>212</v>
      </c>
      <c r="D100" s="28">
        <v>477039</v>
      </c>
      <c r="E100" s="53">
        <v>574641.17939999991</v>
      </c>
      <c r="F100" s="29">
        <v>647017</v>
      </c>
      <c r="G100" s="28">
        <v>238836</v>
      </c>
      <c r="H100" s="53">
        <v>287701.8456</v>
      </c>
      <c r="I100" s="53">
        <v>407325</v>
      </c>
      <c r="J100" s="28">
        <v>238203</v>
      </c>
      <c r="K100" s="53">
        <v>286939.33379999996</v>
      </c>
      <c r="L100" s="53">
        <v>239692</v>
      </c>
      <c r="M100" s="62">
        <v>-1.7830722080058314E-2</v>
      </c>
      <c r="N100" s="75">
        <v>21</v>
      </c>
      <c r="O100" s="49">
        <v>30</v>
      </c>
      <c r="P100" s="76">
        <v>9</v>
      </c>
      <c r="Q100" s="22">
        <v>-47247.333799999964</v>
      </c>
      <c r="R100" s="56" t="s">
        <v>213</v>
      </c>
      <c r="S100" s="19">
        <v>9</v>
      </c>
    </row>
    <row r="101" spans="1:19" x14ac:dyDescent="0.3">
      <c r="A101">
        <v>610</v>
      </c>
      <c r="B101" s="2" t="s">
        <v>22</v>
      </c>
      <c r="C101" t="s">
        <v>134</v>
      </c>
      <c r="D101" s="28">
        <v>234578</v>
      </c>
      <c r="E101" s="3">
        <v>282572.65879999998</v>
      </c>
      <c r="F101" s="29">
        <v>302567</v>
      </c>
      <c r="G101" s="28">
        <v>113370</v>
      </c>
      <c r="H101" s="3">
        <v>136565.50199999998</v>
      </c>
      <c r="I101" s="53">
        <v>185121</v>
      </c>
      <c r="J101" s="28">
        <v>121208</v>
      </c>
      <c r="K101" s="53">
        <v>146007.1568</v>
      </c>
      <c r="L101" s="53">
        <v>117446</v>
      </c>
      <c r="M101" s="62">
        <v>-2.1532491995875813E-2</v>
      </c>
      <c r="N101" s="75">
        <v>38</v>
      </c>
      <c r="O101" s="49">
        <v>51</v>
      </c>
      <c r="P101" s="76">
        <v>10</v>
      </c>
      <c r="Q101" s="22">
        <v>-28561.156799999997</v>
      </c>
      <c r="R101" s="56" t="s">
        <v>213</v>
      </c>
      <c r="S101" s="19">
        <v>10</v>
      </c>
    </row>
    <row r="102" spans="1:19" x14ac:dyDescent="0.3">
      <c r="A102">
        <v>611</v>
      </c>
      <c r="B102" s="2" t="s">
        <v>84</v>
      </c>
      <c r="C102" t="s">
        <v>196</v>
      </c>
      <c r="D102" s="28">
        <v>271335</v>
      </c>
      <c r="E102" s="3">
        <v>326850.14099999995</v>
      </c>
      <c r="F102" s="29">
        <v>400049</v>
      </c>
      <c r="G102" s="28">
        <v>180974</v>
      </c>
      <c r="H102" s="3">
        <v>218001.28039999999</v>
      </c>
      <c r="I102" s="53">
        <v>321194</v>
      </c>
      <c r="J102" s="28">
        <v>90361</v>
      </c>
      <c r="K102" s="53">
        <v>108848.86059999999</v>
      </c>
      <c r="L102" s="53">
        <v>78855</v>
      </c>
      <c r="M102" s="62">
        <v>-3.1720951211956394E-2</v>
      </c>
      <c r="N102" s="75">
        <v>51</v>
      </c>
      <c r="O102" s="49">
        <v>63</v>
      </c>
      <c r="P102" s="76">
        <v>11</v>
      </c>
      <c r="Q102" s="22">
        <v>-29993.860599999985</v>
      </c>
      <c r="R102" s="56" t="s">
        <v>213</v>
      </c>
      <c r="S102" s="19">
        <v>11</v>
      </c>
    </row>
    <row r="103" spans="1:19" x14ac:dyDescent="0.3">
      <c r="A103">
        <v>612</v>
      </c>
      <c r="B103" s="2" t="s">
        <v>93</v>
      </c>
      <c r="C103" t="s">
        <v>205</v>
      </c>
      <c r="D103" s="28">
        <v>187765</v>
      </c>
      <c r="E103" s="3">
        <v>226181.71899999998</v>
      </c>
      <c r="F103" s="29">
        <v>213016</v>
      </c>
      <c r="G103" s="28">
        <v>123762</v>
      </c>
      <c r="H103" s="3">
        <v>149083.7052</v>
      </c>
      <c r="I103" s="53">
        <v>162663</v>
      </c>
      <c r="J103" s="28">
        <v>64003</v>
      </c>
      <c r="K103" s="53">
        <v>77098.013799999986</v>
      </c>
      <c r="L103" s="53">
        <v>50353</v>
      </c>
      <c r="M103" s="62">
        <v>-4.1707220021118041E-2</v>
      </c>
      <c r="N103" s="75">
        <v>59</v>
      </c>
      <c r="O103" s="49">
        <v>66</v>
      </c>
      <c r="P103" s="76">
        <v>12</v>
      </c>
      <c r="Q103" s="22">
        <v>-26745.013799999986</v>
      </c>
      <c r="R103" s="56" t="s">
        <v>213</v>
      </c>
      <c r="S103" s="19">
        <v>12</v>
      </c>
    </row>
    <row r="104" spans="1:19" x14ac:dyDescent="0.3">
      <c r="A104">
        <v>613</v>
      </c>
      <c r="B104" s="2" t="s">
        <v>91</v>
      </c>
      <c r="C104" t="s">
        <v>203</v>
      </c>
      <c r="D104" s="28">
        <v>168985</v>
      </c>
      <c r="E104" s="3">
        <v>203559.33099999998</v>
      </c>
      <c r="F104" s="29">
        <v>203718</v>
      </c>
      <c r="G104" s="28">
        <v>115780</v>
      </c>
      <c r="H104" s="3">
        <v>139468.58799999999</v>
      </c>
      <c r="I104" s="53">
        <v>162773</v>
      </c>
      <c r="J104" s="28">
        <v>53205</v>
      </c>
      <c r="K104" s="53">
        <v>64090.742999999995</v>
      </c>
      <c r="L104" s="53">
        <v>40945</v>
      </c>
      <c r="M104" s="62">
        <v>-4.3818015393464083E-2</v>
      </c>
      <c r="N104" s="75">
        <v>65</v>
      </c>
      <c r="O104" s="49">
        <v>69</v>
      </c>
      <c r="P104" s="76">
        <v>13</v>
      </c>
      <c r="Q104" s="22">
        <v>-23145.742999999995</v>
      </c>
      <c r="R104" s="56" t="s">
        <v>213</v>
      </c>
      <c r="S104" s="19">
        <v>13</v>
      </c>
    </row>
    <row r="105" spans="1:19" x14ac:dyDescent="0.3">
      <c r="A105">
        <v>614</v>
      </c>
      <c r="B105" s="2" t="s">
        <v>88</v>
      </c>
      <c r="C105" t="s">
        <v>200</v>
      </c>
      <c r="D105" s="28">
        <v>207813</v>
      </c>
      <c r="E105" s="3">
        <v>250331.53979999997</v>
      </c>
      <c r="F105" s="29">
        <v>225735</v>
      </c>
      <c r="G105" s="28">
        <v>69324</v>
      </c>
      <c r="H105" s="3">
        <v>83507.690399999992</v>
      </c>
      <c r="I105" s="53">
        <v>138313</v>
      </c>
      <c r="J105" s="28">
        <v>138489</v>
      </c>
      <c r="K105" s="53">
        <v>166823.84939999998</v>
      </c>
      <c r="L105" s="53">
        <v>87422</v>
      </c>
      <c r="M105" s="62">
        <v>-6.2575585994238403E-2</v>
      </c>
      <c r="N105" s="75">
        <v>34</v>
      </c>
      <c r="O105" s="49">
        <v>59</v>
      </c>
      <c r="P105" s="76">
        <v>14</v>
      </c>
      <c r="Q105" s="22">
        <v>-79401.849399999977</v>
      </c>
      <c r="R105" s="56" t="s">
        <v>213</v>
      </c>
      <c r="S105" s="19">
        <v>14</v>
      </c>
    </row>
    <row r="106" spans="1:19" x14ac:dyDescent="0.3">
      <c r="A106">
        <v>615</v>
      </c>
      <c r="B106" s="2" t="s">
        <v>9</v>
      </c>
      <c r="C106" t="s">
        <v>121</v>
      </c>
      <c r="D106" s="30">
        <v>189145</v>
      </c>
      <c r="E106" s="54">
        <v>227844.06699999998</v>
      </c>
      <c r="F106" s="31">
        <v>272509</v>
      </c>
      <c r="G106" s="30">
        <v>153083</v>
      </c>
      <c r="H106" s="54">
        <v>184403.7818</v>
      </c>
      <c r="I106" s="54">
        <v>257001</v>
      </c>
      <c r="J106" s="30">
        <v>36062</v>
      </c>
      <c r="K106" s="54">
        <v>43440.285199999998</v>
      </c>
      <c r="L106" s="54">
        <v>15508</v>
      </c>
      <c r="M106" s="64">
        <v>-9.7875843060315382E-2</v>
      </c>
      <c r="N106" s="77">
        <v>68</v>
      </c>
      <c r="O106" s="78">
        <v>72</v>
      </c>
      <c r="P106" s="79">
        <v>15</v>
      </c>
      <c r="Q106" s="68">
        <v>-27932.285199999998</v>
      </c>
      <c r="R106" s="32" t="s">
        <v>213</v>
      </c>
      <c r="S106" s="25">
        <v>15</v>
      </c>
    </row>
    <row r="108" spans="1:19" ht="15.6" customHeight="1" x14ac:dyDescent="0.3">
      <c r="M108" t="s">
        <v>228</v>
      </c>
      <c r="N108" t="s">
        <v>219</v>
      </c>
      <c r="O108" t="s">
        <v>220</v>
      </c>
      <c r="Q108" t="s">
        <v>236</v>
      </c>
      <c r="R108" s="46" t="s">
        <v>219</v>
      </c>
      <c r="S108" t="s">
        <v>220</v>
      </c>
    </row>
    <row r="109" spans="1:19" ht="14.4" customHeight="1" x14ac:dyDescent="0.3">
      <c r="M109" t="s">
        <v>221</v>
      </c>
      <c r="N109" s="65">
        <v>55</v>
      </c>
      <c r="O109" s="21">
        <v>12</v>
      </c>
      <c r="Q109" t="s">
        <v>221</v>
      </c>
      <c r="R109" s="70">
        <v>7340719.5530000003</v>
      </c>
      <c r="S109" s="67">
        <v>-6201461.4474000009</v>
      </c>
    </row>
    <row r="110" spans="1:19" ht="14.4" customHeight="1" x14ac:dyDescent="0.3">
      <c r="M110" t="s">
        <v>222</v>
      </c>
      <c r="N110" s="18">
        <v>15</v>
      </c>
      <c r="O110" s="19">
        <v>6</v>
      </c>
      <c r="Q110" t="s">
        <v>222</v>
      </c>
      <c r="R110" s="71">
        <v>-300875.22499999974</v>
      </c>
      <c r="S110" s="23">
        <v>407262.02039999957</v>
      </c>
    </row>
    <row r="111" spans="1:19" ht="14.4" customHeight="1" x14ac:dyDescent="0.3">
      <c r="M111" t="s">
        <v>223</v>
      </c>
      <c r="N111" s="24">
        <v>3</v>
      </c>
      <c r="O111" s="25">
        <v>1</v>
      </c>
      <c r="Q111" t="s">
        <v>223</v>
      </c>
      <c r="R111" s="72">
        <v>1004590.3437999999</v>
      </c>
      <c r="S111" s="69">
        <v>-156182.4204</v>
      </c>
    </row>
  </sheetData>
  <sortState xmlns:xlrd2="http://schemas.microsoft.com/office/spreadsheetml/2017/richdata2" ref="A92:S106">
    <sortCondition ref="S92:S106"/>
  </sortState>
  <mergeCells count="5">
    <mergeCell ref="N5:P5"/>
    <mergeCell ref="Q5:S5"/>
    <mergeCell ref="D5:F5"/>
    <mergeCell ref="G5:I5"/>
    <mergeCell ref="J5:M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BA34F-733F-473C-9AC5-7A00CFC0A4CB}">
  <dimension ref="A1:R101"/>
  <sheetViews>
    <sheetView workbookViewId="0">
      <selection activeCell="J9" sqref="J9"/>
    </sheetView>
  </sheetViews>
  <sheetFormatPr defaultRowHeight="14.4" x14ac:dyDescent="0.3"/>
  <cols>
    <col min="1" max="1" width="8" bestFit="1" customWidth="1" collapsed="1"/>
    <col min="2" max="2" width="12.109375" bestFit="1" customWidth="1" collapsed="1"/>
    <col min="3" max="3" width="12" bestFit="1" customWidth="1"/>
    <col min="4" max="4" width="12" bestFit="1" customWidth="1" collapsed="1"/>
    <col min="5" max="5" width="11" bestFit="1" customWidth="1"/>
    <col min="6" max="6" width="12.21875" customWidth="1"/>
    <col min="7" max="7" width="9" bestFit="1" customWidth="1"/>
    <col min="8" max="8" width="5.21875" bestFit="1" customWidth="1"/>
    <col min="9" max="9" width="6" bestFit="1" customWidth="1"/>
    <col min="10" max="10" width="6" customWidth="1"/>
    <col min="11" max="11" width="14.6640625" bestFit="1" customWidth="1"/>
    <col min="12" max="12" width="12" bestFit="1" customWidth="1"/>
    <col min="13" max="14" width="12" customWidth="1"/>
    <col min="15" max="15" width="9" bestFit="1" customWidth="1"/>
    <col min="16" max="16" width="5.21875" bestFit="1" customWidth="1"/>
    <col min="17" max="17" width="6" bestFit="1" customWidth="1"/>
    <col min="18" max="18" width="5.21875" bestFit="1" customWidth="1"/>
  </cols>
  <sheetData>
    <row r="1" spans="1:18" ht="18" x14ac:dyDescent="0.35">
      <c r="A1" s="6"/>
    </row>
    <row r="2" spans="1:18" ht="17.399999999999999" x14ac:dyDescent="0.35">
      <c r="A2" s="7"/>
      <c r="B2" t="s">
        <v>244</v>
      </c>
    </row>
    <row r="3" spans="1:18" ht="15" thickBot="1" x14ac:dyDescent="0.35">
      <c r="B3" t="s">
        <v>245</v>
      </c>
    </row>
    <row r="4" spans="1:18" ht="19.2" customHeight="1" x14ac:dyDescent="0.3">
      <c r="C4" s="112"/>
      <c r="D4" s="113"/>
      <c r="E4" s="114" t="s">
        <v>238</v>
      </c>
      <c r="F4" s="115"/>
      <c r="G4" s="116" t="s">
        <v>240</v>
      </c>
      <c r="H4" s="117"/>
      <c r="I4" s="117"/>
      <c r="J4" s="118"/>
      <c r="K4" s="140"/>
      <c r="L4" s="113"/>
      <c r="M4" s="114" t="s">
        <v>239</v>
      </c>
      <c r="N4" s="115"/>
      <c r="O4" s="116" t="s">
        <v>241</v>
      </c>
      <c r="P4" s="117"/>
      <c r="Q4" s="117"/>
      <c r="R4" s="118"/>
    </row>
    <row r="5" spans="1:18" ht="14.4" customHeight="1" x14ac:dyDescent="0.3">
      <c r="C5" s="119" t="s">
        <v>118</v>
      </c>
      <c r="D5" s="43"/>
      <c r="E5" s="48" t="s">
        <v>118</v>
      </c>
      <c r="F5" s="105"/>
      <c r="G5" s="107"/>
      <c r="H5" s="108"/>
      <c r="I5" s="108"/>
      <c r="J5" s="120"/>
      <c r="K5" s="141" t="s">
        <v>237</v>
      </c>
      <c r="L5" s="104"/>
      <c r="M5" s="138" t="s">
        <v>237</v>
      </c>
      <c r="N5" s="139"/>
      <c r="O5" s="107"/>
      <c r="P5" s="108"/>
      <c r="Q5" s="108"/>
      <c r="R5" s="120"/>
    </row>
    <row r="6" spans="1:18" x14ac:dyDescent="0.3">
      <c r="A6" s="8" t="s">
        <v>3</v>
      </c>
      <c r="B6" s="12" t="s">
        <v>4</v>
      </c>
      <c r="C6" s="121" t="s">
        <v>105</v>
      </c>
      <c r="D6" s="14" t="s">
        <v>6</v>
      </c>
      <c r="E6" s="1" t="s">
        <v>105</v>
      </c>
      <c r="F6" s="16" t="s">
        <v>6</v>
      </c>
      <c r="G6" s="1" t="s">
        <v>105</v>
      </c>
      <c r="H6" s="11" t="s">
        <v>227</v>
      </c>
      <c r="I6" s="16" t="s">
        <v>6</v>
      </c>
      <c r="J6" s="122" t="s">
        <v>227</v>
      </c>
      <c r="K6" s="142" t="s">
        <v>105</v>
      </c>
      <c r="L6" s="14" t="s">
        <v>6</v>
      </c>
      <c r="M6" s="47" t="s">
        <v>105</v>
      </c>
      <c r="N6" s="11" t="s">
        <v>6</v>
      </c>
      <c r="O6" s="103" t="s">
        <v>105</v>
      </c>
      <c r="P6" s="11" t="s">
        <v>227</v>
      </c>
      <c r="Q6" s="74" t="s">
        <v>6</v>
      </c>
      <c r="R6" s="122" t="s">
        <v>227</v>
      </c>
    </row>
    <row r="7" spans="1:18" x14ac:dyDescent="0.3">
      <c r="C7" s="123"/>
      <c r="D7" s="19"/>
      <c r="E7" s="56"/>
      <c r="F7" s="19"/>
      <c r="G7" s="56"/>
      <c r="H7" s="56"/>
      <c r="I7" s="56"/>
      <c r="J7" s="124"/>
      <c r="K7" s="127"/>
      <c r="L7" s="110"/>
      <c r="M7" s="56"/>
      <c r="N7" s="50"/>
      <c r="O7" s="56"/>
      <c r="P7" s="56"/>
      <c r="Q7" s="56"/>
      <c r="R7" s="124"/>
    </row>
    <row r="8" spans="1:18" x14ac:dyDescent="0.3">
      <c r="A8">
        <v>18000</v>
      </c>
      <c r="B8" t="s">
        <v>8</v>
      </c>
      <c r="C8" s="125">
        <v>194253979.09919998</v>
      </c>
      <c r="D8" s="23">
        <v>235686944</v>
      </c>
      <c r="E8" s="53">
        <v>66445256.569199994</v>
      </c>
      <c r="F8" s="23">
        <v>84476757</v>
      </c>
      <c r="G8" s="109">
        <f>+E8/C8</f>
        <v>0.34205351610979506</v>
      </c>
      <c r="H8" s="109"/>
      <c r="I8" s="109">
        <f>+F8/D8</f>
        <v>0.358427817707204</v>
      </c>
      <c r="J8" s="126"/>
      <c r="K8" s="130">
        <v>174606164.0862</v>
      </c>
      <c r="L8" s="29">
        <v>216278411</v>
      </c>
      <c r="M8" s="53">
        <v>60756670.393599994</v>
      </c>
      <c r="N8" s="51">
        <v>76694118</v>
      </c>
      <c r="O8" s="109">
        <f>+M8/K8</f>
        <v>0.34796406364901006</v>
      </c>
      <c r="P8" s="109"/>
      <c r="Q8" s="109">
        <f>+N8/L8</f>
        <v>0.3546082923644191</v>
      </c>
      <c r="R8" s="126"/>
    </row>
    <row r="9" spans="1:18" x14ac:dyDescent="0.3">
      <c r="C9" s="127"/>
      <c r="D9" s="56"/>
      <c r="E9" s="32"/>
      <c r="F9" s="25"/>
      <c r="G9" s="56"/>
      <c r="H9" s="32"/>
      <c r="I9" s="32"/>
      <c r="J9" s="128"/>
      <c r="K9" s="127"/>
      <c r="L9" s="25"/>
      <c r="M9" s="32"/>
      <c r="N9" s="32"/>
      <c r="O9" s="56"/>
      <c r="P9" s="56"/>
      <c r="Q9" s="56"/>
      <c r="R9" s="124"/>
    </row>
    <row r="10" spans="1:18" x14ac:dyDescent="0.3">
      <c r="A10" s="146" t="s">
        <v>59</v>
      </c>
      <c r="B10" s="147" t="s">
        <v>171</v>
      </c>
      <c r="C10" s="148">
        <v>263061.75259999995</v>
      </c>
      <c r="D10" s="149">
        <v>268042</v>
      </c>
      <c r="E10" s="150">
        <v>87898.457399999999</v>
      </c>
      <c r="F10" s="149">
        <v>93647</v>
      </c>
      <c r="G10" s="151">
        <f>+E10/C10</f>
        <v>0.33413621148359984</v>
      </c>
      <c r="H10" s="152">
        <v>68</v>
      </c>
      <c r="I10" s="153">
        <f>+F10/D10</f>
        <v>0.34937435178069109</v>
      </c>
      <c r="J10" s="154">
        <v>65</v>
      </c>
      <c r="K10" s="148">
        <v>643332.28979999991</v>
      </c>
      <c r="L10" s="149">
        <v>672537</v>
      </c>
      <c r="M10" s="155">
        <v>579528.24159999995</v>
      </c>
      <c r="N10" s="149">
        <v>632144</v>
      </c>
      <c r="O10" s="151">
        <f>+M10/K10</f>
        <v>0.90082256213218292</v>
      </c>
      <c r="P10" s="156">
        <v>1</v>
      </c>
      <c r="Q10" s="153">
        <f>+N10/L10</f>
        <v>0.93993936393090638</v>
      </c>
      <c r="R10" s="157">
        <v>1</v>
      </c>
    </row>
    <row r="11" spans="1:18" x14ac:dyDescent="0.3">
      <c r="A11" s="2" t="s">
        <v>82</v>
      </c>
      <c r="B11" t="s">
        <v>194</v>
      </c>
      <c r="C11" s="130">
        <v>605862.00219999999</v>
      </c>
      <c r="D11" s="29">
        <v>630084</v>
      </c>
      <c r="E11" s="53">
        <v>424922.64999999997</v>
      </c>
      <c r="F11" s="29">
        <v>506458</v>
      </c>
      <c r="G11" s="109">
        <f>+E11/C11</f>
        <v>0.70135220307103785</v>
      </c>
      <c r="H11" s="111">
        <v>3</v>
      </c>
      <c r="I11" s="109">
        <f>+F11/D11</f>
        <v>0.80379441471295887</v>
      </c>
      <c r="J11" s="129">
        <v>1</v>
      </c>
      <c r="K11" s="130">
        <v>381834.10799999995</v>
      </c>
      <c r="L11" s="29">
        <v>420793</v>
      </c>
      <c r="M11" s="28">
        <v>235594.46339999998</v>
      </c>
      <c r="N11" s="29">
        <v>326632</v>
      </c>
      <c r="O11" s="109">
        <f>+M11/K11</f>
        <v>0.61700738216922202</v>
      </c>
      <c r="P11" s="111">
        <v>2</v>
      </c>
      <c r="Q11" s="109">
        <f>+N11/L11</f>
        <v>0.77622964260337035</v>
      </c>
      <c r="R11" s="129">
        <v>2</v>
      </c>
    </row>
    <row r="12" spans="1:18" x14ac:dyDescent="0.3">
      <c r="A12" s="2" t="s">
        <v>34</v>
      </c>
      <c r="B12" t="s">
        <v>146</v>
      </c>
      <c r="C12" s="130">
        <v>941471.99439999997</v>
      </c>
      <c r="D12" s="29">
        <v>1059708</v>
      </c>
      <c r="E12" s="53">
        <v>335561.80819999997</v>
      </c>
      <c r="F12" s="29">
        <v>345743</v>
      </c>
      <c r="G12" s="109">
        <f>+E12/C12</f>
        <v>0.35642250666612074</v>
      </c>
      <c r="H12" s="111">
        <v>63</v>
      </c>
      <c r="I12" s="109">
        <f>+F12/D12</f>
        <v>0.32626251759918767</v>
      </c>
      <c r="J12" s="129">
        <v>68</v>
      </c>
      <c r="K12" s="130">
        <v>1099681.7492</v>
      </c>
      <c r="L12" s="29">
        <v>1395466</v>
      </c>
      <c r="M12" s="28">
        <v>592894.4831999999</v>
      </c>
      <c r="N12" s="29">
        <v>792605</v>
      </c>
      <c r="O12" s="109">
        <f>+M12/K12</f>
        <v>0.53915097129812395</v>
      </c>
      <c r="P12" s="111">
        <v>3</v>
      </c>
      <c r="Q12" s="109">
        <f>+N12/L12</f>
        <v>0.56798589145131451</v>
      </c>
      <c r="R12" s="129">
        <v>3</v>
      </c>
    </row>
    <row r="13" spans="1:18" x14ac:dyDescent="0.3">
      <c r="A13" s="2" t="s">
        <v>71</v>
      </c>
      <c r="B13" t="s">
        <v>183</v>
      </c>
      <c r="C13" s="130">
        <v>296491.81179999997</v>
      </c>
      <c r="D13" s="29">
        <v>317636</v>
      </c>
      <c r="E13" s="53">
        <v>174822.39339999997</v>
      </c>
      <c r="F13" s="29">
        <v>200989</v>
      </c>
      <c r="G13" s="109">
        <f>+E13/C13</f>
        <v>0.58963649734086854</v>
      </c>
      <c r="H13" s="111">
        <v>20</v>
      </c>
      <c r="I13" s="109">
        <f>+F13/D13</f>
        <v>0.63276517775063279</v>
      </c>
      <c r="J13" s="129">
        <v>13</v>
      </c>
      <c r="K13" s="130">
        <v>208119.9466</v>
      </c>
      <c r="L13" s="29">
        <v>176274</v>
      </c>
      <c r="M13" s="28">
        <v>110151.03319999999</v>
      </c>
      <c r="N13" s="29">
        <v>77379</v>
      </c>
      <c r="O13" s="109">
        <f>+M13/K13</f>
        <v>0.52926706449577765</v>
      </c>
      <c r="P13" s="111">
        <v>4</v>
      </c>
      <c r="Q13" s="109">
        <f>+N13/L13</f>
        <v>0.43897001259402973</v>
      </c>
      <c r="R13" s="129">
        <v>4</v>
      </c>
    </row>
    <row r="14" spans="1:18" x14ac:dyDescent="0.3">
      <c r="A14" s="2" t="s">
        <v>77</v>
      </c>
      <c r="B14" t="s">
        <v>189</v>
      </c>
      <c r="C14" s="130">
        <v>799334.01279999991</v>
      </c>
      <c r="D14" s="29">
        <v>820162</v>
      </c>
      <c r="E14" s="53">
        <v>350565.10119999998</v>
      </c>
      <c r="F14" s="29">
        <v>454289</v>
      </c>
      <c r="G14" s="109">
        <f>+E14/C14</f>
        <v>0.43857148024015624</v>
      </c>
      <c r="H14" s="111">
        <v>49</v>
      </c>
      <c r="I14" s="109">
        <f>+F14/D14</f>
        <v>0.55390154627988131</v>
      </c>
      <c r="J14" s="129">
        <v>32</v>
      </c>
      <c r="K14" s="130">
        <v>785984.63559999992</v>
      </c>
      <c r="L14" s="29">
        <v>763026</v>
      </c>
      <c r="M14" s="28">
        <v>415862.85339999996</v>
      </c>
      <c r="N14" s="29">
        <v>452974</v>
      </c>
      <c r="O14" s="109">
        <f>+M14/K14</f>
        <v>0.52909794233132967</v>
      </c>
      <c r="P14" s="111">
        <v>5</v>
      </c>
      <c r="Q14" s="109">
        <f>+N14/L14</f>
        <v>0.59365473784641676</v>
      </c>
      <c r="R14" s="129">
        <v>5</v>
      </c>
    </row>
    <row r="15" spans="1:18" x14ac:dyDescent="0.3">
      <c r="A15" s="2" t="s">
        <v>30</v>
      </c>
      <c r="B15" t="s">
        <v>142</v>
      </c>
      <c r="C15" s="130">
        <v>2393729.3221999998</v>
      </c>
      <c r="D15" s="29">
        <v>2970218</v>
      </c>
      <c r="E15" s="53">
        <v>1489006.0599999998</v>
      </c>
      <c r="F15" s="29">
        <v>1869262</v>
      </c>
      <c r="G15" s="109">
        <f>+E15/C15</f>
        <v>0.62204445849019474</v>
      </c>
      <c r="H15" s="111">
        <v>14</v>
      </c>
      <c r="I15" s="109">
        <f>+F15/D15</f>
        <v>0.62933495117193416</v>
      </c>
      <c r="J15" s="129">
        <v>14</v>
      </c>
      <c r="K15" s="130">
        <v>1522047.0333999998</v>
      </c>
      <c r="L15" s="29">
        <v>1924647</v>
      </c>
      <c r="M15" s="28">
        <v>754743.33459999994</v>
      </c>
      <c r="N15" s="29">
        <v>932983</v>
      </c>
      <c r="O15" s="109">
        <f>+M15/K15</f>
        <v>0.49587385805945094</v>
      </c>
      <c r="P15" s="111">
        <v>6</v>
      </c>
      <c r="Q15" s="109">
        <f>+N15/L15</f>
        <v>0.48475538631239912</v>
      </c>
      <c r="R15" s="129">
        <v>6</v>
      </c>
    </row>
    <row r="16" spans="1:18" x14ac:dyDescent="0.3">
      <c r="A16" s="2" t="s">
        <v>32</v>
      </c>
      <c r="B16" t="s">
        <v>144</v>
      </c>
      <c r="C16" s="130">
        <v>685148.77419999999</v>
      </c>
      <c r="D16" s="29">
        <v>709785</v>
      </c>
      <c r="E16" s="53">
        <v>546796.8504</v>
      </c>
      <c r="F16" s="29">
        <v>527602</v>
      </c>
      <c r="G16" s="109">
        <f>+E16/C16</f>
        <v>0.79807024545647942</v>
      </c>
      <c r="H16" s="111">
        <v>1</v>
      </c>
      <c r="I16" s="109">
        <f>+F16/D16</f>
        <v>0.74332650027825331</v>
      </c>
      <c r="J16" s="129">
        <v>3</v>
      </c>
      <c r="K16" s="130">
        <v>241941.50079999998</v>
      </c>
      <c r="L16" s="29">
        <v>277456</v>
      </c>
      <c r="M16" s="28">
        <v>118625.3942</v>
      </c>
      <c r="N16" s="29">
        <v>106370</v>
      </c>
      <c r="O16" s="109">
        <f>+M16/K16</f>
        <v>0.49030610212698161</v>
      </c>
      <c r="P16" s="111">
        <v>7</v>
      </c>
      <c r="Q16" s="109">
        <f>+N16/L16</f>
        <v>0.3833761028775734</v>
      </c>
      <c r="R16" s="129">
        <v>7</v>
      </c>
    </row>
    <row r="17" spans="1:18" x14ac:dyDescent="0.3">
      <c r="A17" s="2" t="s">
        <v>40</v>
      </c>
      <c r="B17" t="s">
        <v>152</v>
      </c>
      <c r="C17" s="130">
        <v>5254471.2229999993</v>
      </c>
      <c r="D17" s="29">
        <v>7121832</v>
      </c>
      <c r="E17" s="53">
        <v>3629999.4607999995</v>
      </c>
      <c r="F17" s="29">
        <v>4460446</v>
      </c>
      <c r="G17" s="109">
        <f>+E17/C17</f>
        <v>0.69084010678575569</v>
      </c>
      <c r="H17" s="111">
        <v>4</v>
      </c>
      <c r="I17" s="109">
        <f>+F17/D17</f>
        <v>0.6263059841905847</v>
      </c>
      <c r="J17" s="129">
        <v>15</v>
      </c>
      <c r="K17" s="130">
        <v>2718687.0365999998</v>
      </c>
      <c r="L17" s="29">
        <v>4585052</v>
      </c>
      <c r="M17" s="28">
        <v>1325076.8643999998</v>
      </c>
      <c r="N17" s="29">
        <v>2147997</v>
      </c>
      <c r="O17" s="109">
        <f>+M17/K17</f>
        <v>0.48739588137998624</v>
      </c>
      <c r="P17" s="111">
        <v>8</v>
      </c>
      <c r="Q17" s="109">
        <f>+N17/L17</f>
        <v>0.46847822009434137</v>
      </c>
      <c r="R17" s="129">
        <v>8</v>
      </c>
    </row>
    <row r="18" spans="1:18" x14ac:dyDescent="0.3">
      <c r="A18" s="2" t="s">
        <v>100</v>
      </c>
      <c r="B18" t="s">
        <v>212</v>
      </c>
      <c r="C18" s="130">
        <v>947656.41079999995</v>
      </c>
      <c r="D18" s="29">
        <v>1146223</v>
      </c>
      <c r="E18" s="53">
        <v>574641.17939999991</v>
      </c>
      <c r="F18" s="29">
        <v>647017</v>
      </c>
      <c r="G18" s="109">
        <f>+E18/C18</f>
        <v>0.60638135599683729</v>
      </c>
      <c r="H18" s="111">
        <v>17</v>
      </c>
      <c r="I18" s="109">
        <f>+F18/D18</f>
        <v>0.56447741844300803</v>
      </c>
      <c r="J18" s="129">
        <v>28</v>
      </c>
      <c r="K18" s="130">
        <v>602580.67179999989</v>
      </c>
      <c r="L18" s="29">
        <v>847196</v>
      </c>
      <c r="M18" s="28">
        <v>287701.8456</v>
      </c>
      <c r="N18" s="29">
        <v>407325</v>
      </c>
      <c r="O18" s="109">
        <f>+M18/K18</f>
        <v>0.47744950852902557</v>
      </c>
      <c r="P18" s="111">
        <v>9</v>
      </c>
      <c r="Q18" s="109">
        <f>+N18/L18</f>
        <v>0.48079193008465576</v>
      </c>
      <c r="R18" s="129">
        <v>9</v>
      </c>
    </row>
    <row r="19" spans="1:18" x14ac:dyDescent="0.3">
      <c r="A19" s="2" t="s">
        <v>66</v>
      </c>
      <c r="B19" t="s">
        <v>178</v>
      </c>
      <c r="C19" s="130">
        <v>191827.73159999997</v>
      </c>
      <c r="D19" s="29">
        <v>191870</v>
      </c>
      <c r="E19" s="53">
        <v>128605.50519999999</v>
      </c>
      <c r="F19" s="29">
        <v>124373</v>
      </c>
      <c r="G19" s="109">
        <f>+E19/C19</f>
        <v>0.67042186302952667</v>
      </c>
      <c r="H19" s="111">
        <v>8</v>
      </c>
      <c r="I19" s="109">
        <f>+F19/D19</f>
        <v>0.64821493719706047</v>
      </c>
      <c r="J19" s="129">
        <v>10</v>
      </c>
      <c r="K19" s="130">
        <v>113549.2098</v>
      </c>
      <c r="L19" s="29">
        <v>82162</v>
      </c>
      <c r="M19" s="28">
        <v>53422.805399999997</v>
      </c>
      <c r="N19" s="29">
        <v>16273</v>
      </c>
      <c r="O19" s="109">
        <f>+M19/K19</f>
        <v>0.47048152509468188</v>
      </c>
      <c r="P19" s="111">
        <v>10</v>
      </c>
      <c r="Q19" s="109">
        <f>+N19/L19</f>
        <v>0.19805993038144154</v>
      </c>
      <c r="R19" s="129">
        <v>10</v>
      </c>
    </row>
    <row r="20" spans="1:18" x14ac:dyDescent="0.3">
      <c r="A20" s="2" t="s">
        <v>91</v>
      </c>
      <c r="B20" t="s">
        <v>203</v>
      </c>
      <c r="C20" s="130">
        <v>387298.17359999998</v>
      </c>
      <c r="D20" s="29">
        <v>353421</v>
      </c>
      <c r="E20" s="53">
        <v>203559.33099999998</v>
      </c>
      <c r="F20" s="29">
        <v>203718</v>
      </c>
      <c r="G20" s="109">
        <f>+E20/C20</f>
        <v>0.52558815113400259</v>
      </c>
      <c r="H20" s="111">
        <v>33</v>
      </c>
      <c r="I20" s="109">
        <f>+F20/D20</f>
        <v>0.57641736059826665</v>
      </c>
      <c r="J20" s="129">
        <v>25</v>
      </c>
      <c r="K20" s="130">
        <v>297156.75099999999</v>
      </c>
      <c r="L20" s="29">
        <v>292774</v>
      </c>
      <c r="M20" s="28">
        <v>139468.58799999999</v>
      </c>
      <c r="N20" s="29">
        <v>162773</v>
      </c>
      <c r="O20" s="109">
        <f>+M20/K20</f>
        <v>0.46934349474025577</v>
      </c>
      <c r="P20" s="111">
        <v>11</v>
      </c>
      <c r="Q20" s="109">
        <f>+N20/L20</f>
        <v>0.55596808459767599</v>
      </c>
      <c r="R20" s="129">
        <v>11</v>
      </c>
    </row>
    <row r="21" spans="1:18" x14ac:dyDescent="0.3">
      <c r="A21" s="2" t="s">
        <v>25</v>
      </c>
      <c r="B21" t="s">
        <v>137</v>
      </c>
      <c r="C21" s="130">
        <v>1126511.8049999999</v>
      </c>
      <c r="D21" s="29">
        <v>1331975</v>
      </c>
      <c r="E21" s="53">
        <v>422827.85059999995</v>
      </c>
      <c r="F21" s="29">
        <v>491482</v>
      </c>
      <c r="G21" s="109">
        <f>+E21/C21</f>
        <v>0.37534258293902206</v>
      </c>
      <c r="H21" s="111">
        <v>60</v>
      </c>
      <c r="I21" s="109">
        <f>+F21/D21</f>
        <v>0.3689874059197808</v>
      </c>
      <c r="J21" s="129">
        <v>63</v>
      </c>
      <c r="K21" s="130">
        <v>1120533.3751999999</v>
      </c>
      <c r="L21" s="29">
        <v>1471563</v>
      </c>
      <c r="M21" s="28">
        <v>507540.14099999995</v>
      </c>
      <c r="N21" s="29">
        <v>710752</v>
      </c>
      <c r="O21" s="109">
        <f>+M21/K21</f>
        <v>0.45294513508748541</v>
      </c>
      <c r="P21" s="111">
        <v>12</v>
      </c>
      <c r="Q21" s="109">
        <f>+N21/L21</f>
        <v>0.48299121410364354</v>
      </c>
      <c r="R21" s="129">
        <v>12</v>
      </c>
    </row>
    <row r="22" spans="1:18" x14ac:dyDescent="0.3">
      <c r="A22" s="2" t="s">
        <v>98</v>
      </c>
      <c r="B22" t="s">
        <v>210</v>
      </c>
      <c r="C22" s="130">
        <v>740485.6889999999</v>
      </c>
      <c r="D22" s="29">
        <v>825828</v>
      </c>
      <c r="E22" s="53">
        <v>364384.27239999996</v>
      </c>
      <c r="F22" s="29">
        <v>502647</v>
      </c>
      <c r="G22" s="109">
        <f>+E22/C22</f>
        <v>0.4920882034764078</v>
      </c>
      <c r="H22" s="111">
        <v>39</v>
      </c>
      <c r="I22" s="109">
        <f>+F22/D22</f>
        <v>0.60865821938708786</v>
      </c>
      <c r="J22" s="129">
        <v>18</v>
      </c>
      <c r="K22" s="130">
        <v>572399.41879999998</v>
      </c>
      <c r="L22" s="29">
        <v>625621</v>
      </c>
      <c r="M22" s="28">
        <v>251377.13259999998</v>
      </c>
      <c r="N22" s="29">
        <v>337182</v>
      </c>
      <c r="O22" s="109">
        <f>+M22/K22</f>
        <v>0.43916385017824899</v>
      </c>
      <c r="P22" s="111">
        <v>13</v>
      </c>
      <c r="Q22" s="109">
        <f>+N22/L22</f>
        <v>0.53895569362281637</v>
      </c>
      <c r="R22" s="129">
        <v>13</v>
      </c>
    </row>
    <row r="23" spans="1:18" x14ac:dyDescent="0.3">
      <c r="A23" s="2" t="s">
        <v>23</v>
      </c>
      <c r="B23" t="s">
        <v>135</v>
      </c>
      <c r="C23" s="130">
        <v>1494402.6679999998</v>
      </c>
      <c r="D23" s="29">
        <v>1725760</v>
      </c>
      <c r="E23" s="53">
        <v>973982.94379999989</v>
      </c>
      <c r="F23" s="29">
        <v>1153397</v>
      </c>
      <c r="G23" s="109">
        <f>+E23/C23</f>
        <v>0.65175401828177149</v>
      </c>
      <c r="H23" s="111">
        <v>10</v>
      </c>
      <c r="I23" s="109">
        <f>+F23/D23</f>
        <v>0.66834148433154084</v>
      </c>
      <c r="J23" s="129">
        <v>7</v>
      </c>
      <c r="K23" s="130">
        <v>787890.31279999996</v>
      </c>
      <c r="L23" s="29">
        <v>817031</v>
      </c>
      <c r="M23" s="28">
        <v>337273.54479999997</v>
      </c>
      <c r="N23" s="29">
        <v>282555</v>
      </c>
      <c r="O23" s="109">
        <f>+M23/K23</f>
        <v>0.42807169896707986</v>
      </c>
      <c r="P23" s="111">
        <v>14</v>
      </c>
      <c r="Q23" s="109">
        <f>+N23/L23</f>
        <v>0.34583143112072862</v>
      </c>
      <c r="R23" s="129">
        <v>14</v>
      </c>
    </row>
    <row r="24" spans="1:18" x14ac:dyDescent="0.3">
      <c r="A24" s="2" t="s">
        <v>73</v>
      </c>
      <c r="B24" t="s">
        <v>185</v>
      </c>
      <c r="C24" s="130">
        <v>873178.40199999989</v>
      </c>
      <c r="D24" s="29">
        <v>911280</v>
      </c>
      <c r="E24" s="53">
        <v>393060.98</v>
      </c>
      <c r="F24" s="29">
        <v>413643</v>
      </c>
      <c r="G24" s="109">
        <f>+E24/C24</f>
        <v>0.45014968201194699</v>
      </c>
      <c r="H24" s="111">
        <v>45</v>
      </c>
      <c r="I24" s="109">
        <f>+F24/D24</f>
        <v>0.45391427442717935</v>
      </c>
      <c r="J24" s="129">
        <v>53</v>
      </c>
      <c r="K24" s="130">
        <v>696673.18239999993</v>
      </c>
      <c r="L24" s="29">
        <v>725894</v>
      </c>
      <c r="M24" s="28">
        <v>297792.77979999996</v>
      </c>
      <c r="N24" s="29">
        <v>286804</v>
      </c>
      <c r="O24" s="109">
        <f>+M24/K24</f>
        <v>0.42744975308812749</v>
      </c>
      <c r="P24" s="111">
        <v>15</v>
      </c>
      <c r="Q24" s="109">
        <f>+N24/L24</f>
        <v>0.39510451939263858</v>
      </c>
      <c r="R24" s="129">
        <v>15</v>
      </c>
    </row>
    <row r="25" spans="1:18" x14ac:dyDescent="0.3">
      <c r="A25" s="2" t="s">
        <v>57</v>
      </c>
      <c r="B25" t="s">
        <v>169</v>
      </c>
      <c r="C25" s="130">
        <v>34045807.354399994</v>
      </c>
      <c r="D25" s="29">
        <v>43021447</v>
      </c>
      <c r="E25" s="53">
        <v>3744936.3697999995</v>
      </c>
      <c r="F25" s="29">
        <v>5775413</v>
      </c>
      <c r="G25" s="109">
        <f>+E25/C25</f>
        <v>0.10999699113659038</v>
      </c>
      <c r="H25" s="111">
        <v>90</v>
      </c>
      <c r="I25" s="109">
        <f>+F25/D25</f>
        <v>0.13424497321068721</v>
      </c>
      <c r="J25" s="129">
        <v>89</v>
      </c>
      <c r="K25" s="130">
        <v>47374125.737199999</v>
      </c>
      <c r="L25" s="29">
        <v>60209123</v>
      </c>
      <c r="M25" s="28">
        <v>20138225.741999999</v>
      </c>
      <c r="N25" s="29">
        <v>25276518</v>
      </c>
      <c r="O25" s="109">
        <f>+M25/K25</f>
        <v>0.42508912678860655</v>
      </c>
      <c r="P25" s="111">
        <v>16</v>
      </c>
      <c r="Q25" s="109">
        <f>+N25/L25</f>
        <v>0.41981209392470309</v>
      </c>
      <c r="R25" s="129">
        <v>16</v>
      </c>
    </row>
    <row r="26" spans="1:18" x14ac:dyDescent="0.3">
      <c r="A26" s="2" t="s">
        <v>81</v>
      </c>
      <c r="B26" t="s">
        <v>193</v>
      </c>
      <c r="C26" s="130">
        <v>1192963.5639999998</v>
      </c>
      <c r="D26" s="29">
        <v>1373624</v>
      </c>
      <c r="E26" s="53">
        <v>599498.1004</v>
      </c>
      <c r="F26" s="29">
        <v>644724</v>
      </c>
      <c r="G26" s="109">
        <f>+E26/C26</f>
        <v>0.50252842458145697</v>
      </c>
      <c r="H26" s="111">
        <v>36</v>
      </c>
      <c r="I26" s="109">
        <f>+F26/D26</f>
        <v>0.46935988305387794</v>
      </c>
      <c r="J26" s="129">
        <v>48</v>
      </c>
      <c r="K26" s="130">
        <v>892585.71259999997</v>
      </c>
      <c r="L26" s="29">
        <v>1056674</v>
      </c>
      <c r="M26" s="28">
        <v>373619.94059999997</v>
      </c>
      <c r="N26" s="29">
        <v>390399</v>
      </c>
      <c r="O26" s="109">
        <f>+M26/K26</f>
        <v>0.41858158306353332</v>
      </c>
      <c r="P26" s="111">
        <v>17</v>
      </c>
      <c r="Q26" s="109">
        <f>+N26/L26</f>
        <v>0.36946021194805589</v>
      </c>
      <c r="R26" s="129">
        <v>17</v>
      </c>
    </row>
    <row r="27" spans="1:18" x14ac:dyDescent="0.3">
      <c r="A27" s="2" t="s">
        <v>48</v>
      </c>
      <c r="B27" t="s">
        <v>160</v>
      </c>
      <c r="C27" s="130">
        <v>595863.82219999994</v>
      </c>
      <c r="D27" s="29">
        <v>707928</v>
      </c>
      <c r="E27" s="53">
        <v>344463.80219999998</v>
      </c>
      <c r="F27" s="29">
        <v>428272</v>
      </c>
      <c r="G27" s="109">
        <f>+E27/C27</f>
        <v>0.57809148561528501</v>
      </c>
      <c r="H27" s="111">
        <v>24</v>
      </c>
      <c r="I27" s="109">
        <f>+F27/D27</f>
        <v>0.60496547671514622</v>
      </c>
      <c r="J27" s="129">
        <v>20</v>
      </c>
      <c r="K27" s="130">
        <v>374829.35899999994</v>
      </c>
      <c r="L27" s="29">
        <v>424093</v>
      </c>
      <c r="M27" s="28">
        <v>156694.36799999999</v>
      </c>
      <c r="N27" s="29">
        <v>168058</v>
      </c>
      <c r="O27" s="109">
        <f>+M27/K27</f>
        <v>0.4180418748895281</v>
      </c>
      <c r="P27" s="111">
        <v>18</v>
      </c>
      <c r="Q27" s="109">
        <f>+N27/L27</f>
        <v>0.3962762884555982</v>
      </c>
      <c r="R27" s="129">
        <v>18</v>
      </c>
    </row>
    <row r="28" spans="1:18" x14ac:dyDescent="0.3">
      <c r="A28" s="2" t="s">
        <v>14</v>
      </c>
      <c r="B28" t="s">
        <v>126</v>
      </c>
      <c r="C28" s="130">
        <v>2771597.8869999996</v>
      </c>
      <c r="D28" s="29">
        <v>4145916</v>
      </c>
      <c r="E28" s="53">
        <v>1913654.0611999999</v>
      </c>
      <c r="F28" s="29">
        <v>2656325</v>
      </c>
      <c r="G28" s="109">
        <f>+E28/C28</f>
        <v>0.69045155149521154</v>
      </c>
      <c r="H28" s="111">
        <v>5</v>
      </c>
      <c r="I28" s="109">
        <f>+F28/D28</f>
        <v>0.64070883249925947</v>
      </c>
      <c r="J28" s="129">
        <v>12</v>
      </c>
      <c r="K28" s="130">
        <v>1309200.2363999998</v>
      </c>
      <c r="L28" s="29">
        <v>2490952</v>
      </c>
      <c r="M28" s="28">
        <v>541621.88879999996</v>
      </c>
      <c r="N28" s="29">
        <v>1089777</v>
      </c>
      <c r="O28" s="109">
        <f>+M28/K28</f>
        <v>0.41370439275915183</v>
      </c>
      <c r="P28" s="111">
        <v>19</v>
      </c>
      <c r="Q28" s="109">
        <f>+N28/L28</f>
        <v>0.43749417893239212</v>
      </c>
      <c r="R28" s="129">
        <v>19</v>
      </c>
    </row>
    <row r="29" spans="1:18" x14ac:dyDescent="0.3">
      <c r="A29" s="2" t="s">
        <v>60</v>
      </c>
      <c r="B29" t="s">
        <v>172</v>
      </c>
      <c r="C29" s="130">
        <v>698961.92239999992</v>
      </c>
      <c r="D29" s="29">
        <v>751403</v>
      </c>
      <c r="E29" s="53">
        <v>345820.18179999996</v>
      </c>
      <c r="F29" s="29">
        <v>398248</v>
      </c>
      <c r="G29" s="109">
        <f>+E29/C29</f>
        <v>0.4947625481693908</v>
      </c>
      <c r="H29" s="111">
        <v>37</v>
      </c>
      <c r="I29" s="109">
        <f>+F29/D29</f>
        <v>0.53000586902101798</v>
      </c>
      <c r="J29" s="129">
        <v>36</v>
      </c>
      <c r="K29" s="130">
        <v>502490.45779999997</v>
      </c>
      <c r="L29" s="29">
        <v>549916</v>
      </c>
      <c r="M29" s="28">
        <v>206361.23059999998</v>
      </c>
      <c r="N29" s="29">
        <v>242768</v>
      </c>
      <c r="O29" s="109">
        <f>+M29/K29</f>
        <v>0.41067691415174173</v>
      </c>
      <c r="P29" s="111">
        <v>20</v>
      </c>
      <c r="Q29" s="109">
        <f>+N29/L29</f>
        <v>0.44146378719659002</v>
      </c>
      <c r="R29" s="129">
        <v>20</v>
      </c>
    </row>
    <row r="30" spans="1:18" x14ac:dyDescent="0.3">
      <c r="A30" s="2" t="s">
        <v>18</v>
      </c>
      <c r="B30" t="s">
        <v>130</v>
      </c>
      <c r="C30" s="130">
        <v>3611142.6523999996</v>
      </c>
      <c r="D30" s="29">
        <v>3945794</v>
      </c>
      <c r="E30" s="53">
        <v>1612644.9993999999</v>
      </c>
      <c r="F30" s="29">
        <v>2103166</v>
      </c>
      <c r="G30" s="109">
        <f>+E30/C30</f>
        <v>0.44657471460680753</v>
      </c>
      <c r="H30" s="111">
        <v>47</v>
      </c>
      <c r="I30" s="109">
        <f>+F30/D30</f>
        <v>0.53301464800240461</v>
      </c>
      <c r="J30" s="129">
        <v>35</v>
      </c>
      <c r="K30" s="130">
        <v>2984000.1865999997</v>
      </c>
      <c r="L30" s="29">
        <v>3253485</v>
      </c>
      <c r="M30" s="28">
        <v>1215642.5681999999</v>
      </c>
      <c r="N30" s="29">
        <v>1610653</v>
      </c>
      <c r="O30" s="109">
        <f>+M30/K30</f>
        <v>0.40738689416273643</v>
      </c>
      <c r="P30" s="111">
        <v>21</v>
      </c>
      <c r="Q30" s="109">
        <f>+N30/L30</f>
        <v>0.49505468751200638</v>
      </c>
      <c r="R30" s="129">
        <v>21</v>
      </c>
    </row>
    <row r="31" spans="1:18" x14ac:dyDescent="0.3">
      <c r="A31" s="2" t="s">
        <v>85</v>
      </c>
      <c r="B31" t="s">
        <v>197</v>
      </c>
      <c r="C31" s="130">
        <v>459684.99679999996</v>
      </c>
      <c r="D31" s="29">
        <v>464989</v>
      </c>
      <c r="E31" s="53">
        <v>208541.55659999998</v>
      </c>
      <c r="F31" s="29">
        <v>232512</v>
      </c>
      <c r="G31" s="109">
        <f>+E31/C31</f>
        <v>0.45366187291671034</v>
      </c>
      <c r="H31" s="111">
        <v>44</v>
      </c>
      <c r="I31" s="109">
        <f>+F31/D31</f>
        <v>0.50003763529889955</v>
      </c>
      <c r="J31" s="129">
        <v>42</v>
      </c>
      <c r="K31" s="130">
        <v>350936.11799999996</v>
      </c>
      <c r="L31" s="29">
        <v>338619</v>
      </c>
      <c r="M31" s="28">
        <v>138148.34639999998</v>
      </c>
      <c r="N31" s="29">
        <v>137113</v>
      </c>
      <c r="O31" s="109">
        <f>+M31/K31</f>
        <v>0.39365667799402737</v>
      </c>
      <c r="P31" s="111">
        <v>22</v>
      </c>
      <c r="Q31" s="109">
        <f>+N31/L31</f>
        <v>0.40491821191368471</v>
      </c>
      <c r="R31" s="129">
        <v>22</v>
      </c>
    </row>
    <row r="32" spans="1:18" x14ac:dyDescent="0.3">
      <c r="A32" s="2" t="s">
        <v>24</v>
      </c>
      <c r="B32" t="s">
        <v>136</v>
      </c>
      <c r="C32" s="130">
        <v>689992.47079999989</v>
      </c>
      <c r="D32" s="29">
        <v>854362</v>
      </c>
      <c r="E32" s="53">
        <v>240680.28459999998</v>
      </c>
      <c r="F32" s="29">
        <v>326140</v>
      </c>
      <c r="G32" s="109">
        <f>+E32/C32</f>
        <v>0.34881581290437469</v>
      </c>
      <c r="H32" s="111">
        <v>66</v>
      </c>
      <c r="I32" s="109">
        <f>+F32/D32</f>
        <v>0.38173514271468068</v>
      </c>
      <c r="J32" s="129">
        <v>60</v>
      </c>
      <c r="K32" s="130">
        <v>643869.54139999999</v>
      </c>
      <c r="L32" s="29">
        <v>846434</v>
      </c>
      <c r="M32" s="28">
        <v>252478.13699999999</v>
      </c>
      <c r="N32" s="29">
        <v>376345</v>
      </c>
      <c r="O32" s="109">
        <f>+M32/K32</f>
        <v>0.39212623173791272</v>
      </c>
      <c r="P32" s="111">
        <v>23</v>
      </c>
      <c r="Q32" s="109">
        <f>+N32/L32</f>
        <v>0.44462415262146843</v>
      </c>
      <c r="R32" s="129">
        <v>23</v>
      </c>
    </row>
    <row r="33" spans="1:18" x14ac:dyDescent="0.3">
      <c r="A33" s="2" t="s">
        <v>68</v>
      </c>
      <c r="B33" t="s">
        <v>180</v>
      </c>
      <c r="C33" s="130">
        <v>483318.04419999995</v>
      </c>
      <c r="D33" s="29">
        <v>583323</v>
      </c>
      <c r="E33" s="53">
        <v>280112.86559999996</v>
      </c>
      <c r="F33" s="29">
        <v>346803</v>
      </c>
      <c r="G33" s="109">
        <f>+E33/C33</f>
        <v>0.57956219297305511</v>
      </c>
      <c r="H33" s="111">
        <v>22</v>
      </c>
      <c r="I33" s="109">
        <f>+F33/D33</f>
        <v>0.59452996024501004</v>
      </c>
      <c r="J33" s="129">
        <v>23</v>
      </c>
      <c r="K33" s="130">
        <v>274875.2648</v>
      </c>
      <c r="L33" s="29">
        <v>339609</v>
      </c>
      <c r="M33" s="28">
        <v>107699.67219999999</v>
      </c>
      <c r="N33" s="29">
        <v>140808</v>
      </c>
      <c r="O33" s="109">
        <f>+M33/K33</f>
        <v>0.3918128911248619</v>
      </c>
      <c r="P33" s="111">
        <v>24</v>
      </c>
      <c r="Q33" s="109">
        <f>+N33/L33</f>
        <v>0.41461798715581744</v>
      </c>
      <c r="R33" s="129">
        <v>24</v>
      </c>
    </row>
    <row r="34" spans="1:18" x14ac:dyDescent="0.3">
      <c r="A34" s="2" t="s">
        <v>65</v>
      </c>
      <c r="B34" t="s">
        <v>177</v>
      </c>
      <c r="C34" s="130">
        <v>1150544.7796</v>
      </c>
      <c r="D34" s="29">
        <v>1383130</v>
      </c>
      <c r="E34" s="53">
        <v>522607.27779999998</v>
      </c>
      <c r="F34" s="29">
        <v>684076</v>
      </c>
      <c r="G34" s="109">
        <f>+E34/C34</f>
        <v>0.45422593458873489</v>
      </c>
      <c r="H34" s="111">
        <v>43</v>
      </c>
      <c r="I34" s="109">
        <f>+F34/D34</f>
        <v>0.49458546918944712</v>
      </c>
      <c r="J34" s="129">
        <v>44</v>
      </c>
      <c r="K34" s="130">
        <v>887405.93259999994</v>
      </c>
      <c r="L34" s="29">
        <v>1026174</v>
      </c>
      <c r="M34" s="28">
        <v>344000.03119999997</v>
      </c>
      <c r="N34" s="29">
        <v>396552</v>
      </c>
      <c r="O34" s="109">
        <f>+M34/K34</f>
        <v>0.38764675619433647</v>
      </c>
      <c r="P34" s="111">
        <v>25</v>
      </c>
      <c r="Q34" s="109">
        <f>+N34/L34</f>
        <v>0.38643738781142378</v>
      </c>
      <c r="R34" s="129">
        <v>25</v>
      </c>
    </row>
    <row r="35" spans="1:18" x14ac:dyDescent="0.3">
      <c r="A35" s="2" t="s">
        <v>38</v>
      </c>
      <c r="B35" t="s">
        <v>150</v>
      </c>
      <c r="C35" s="130">
        <v>2386221.0503999996</v>
      </c>
      <c r="D35" s="29">
        <v>3103561</v>
      </c>
      <c r="E35" s="53">
        <v>1566837.6751999999</v>
      </c>
      <c r="F35" s="29">
        <v>2015260</v>
      </c>
      <c r="G35" s="109">
        <f>+E35/C35</f>
        <v>0.65661883040439728</v>
      </c>
      <c r="H35" s="111">
        <v>9</v>
      </c>
      <c r="I35" s="109">
        <f>+F35/D35</f>
        <v>0.64933797015750616</v>
      </c>
      <c r="J35" s="129">
        <v>9</v>
      </c>
      <c r="K35" s="130">
        <v>1198781.7819999999</v>
      </c>
      <c r="L35" s="29">
        <v>1680445</v>
      </c>
      <c r="M35" s="28">
        <v>462385.70999999996</v>
      </c>
      <c r="N35" s="29">
        <v>685904</v>
      </c>
      <c r="O35" s="109">
        <f>+M35/K35</f>
        <v>0.38571299375986012</v>
      </c>
      <c r="P35" s="111">
        <v>26</v>
      </c>
      <c r="Q35" s="109">
        <f>+N35/L35</f>
        <v>0.40816807452787801</v>
      </c>
      <c r="R35" s="129">
        <v>26</v>
      </c>
    </row>
    <row r="36" spans="1:18" x14ac:dyDescent="0.3">
      <c r="A36" s="2" t="s">
        <v>42</v>
      </c>
      <c r="B36" t="s">
        <v>154</v>
      </c>
      <c r="C36" s="130">
        <v>1909175.3583999998</v>
      </c>
      <c r="D36" s="29">
        <v>2040302</v>
      </c>
      <c r="E36" s="53">
        <v>393563.29819999996</v>
      </c>
      <c r="F36" s="29">
        <v>588074</v>
      </c>
      <c r="G36" s="109">
        <f>+E36/C36</f>
        <v>0.20614308500704143</v>
      </c>
      <c r="H36" s="111">
        <v>78</v>
      </c>
      <c r="I36" s="109">
        <f>+F36/D36</f>
        <v>0.28822889944723867</v>
      </c>
      <c r="J36" s="129">
        <v>73</v>
      </c>
      <c r="K36" s="130">
        <v>2159820.0941999997</v>
      </c>
      <c r="L36" s="29">
        <v>2129746</v>
      </c>
      <c r="M36" s="28">
        <v>832288.25499999989</v>
      </c>
      <c r="N36" s="29">
        <v>815560</v>
      </c>
      <c r="O36" s="109">
        <f>+M36/K36</f>
        <v>0.38535073232952793</v>
      </c>
      <c r="P36" s="111">
        <v>27</v>
      </c>
      <c r="Q36" s="109">
        <f>+N36/L36</f>
        <v>0.38293768364866043</v>
      </c>
      <c r="R36" s="129">
        <v>27</v>
      </c>
    </row>
    <row r="37" spans="1:18" x14ac:dyDescent="0.3">
      <c r="A37" s="2" t="s">
        <v>86</v>
      </c>
      <c r="B37" t="s">
        <v>198</v>
      </c>
      <c r="C37" s="130">
        <v>202037.92119999998</v>
      </c>
      <c r="D37" s="29">
        <v>229045</v>
      </c>
      <c r="E37" s="53">
        <v>124303.87859999998</v>
      </c>
      <c r="F37" s="29">
        <v>155186</v>
      </c>
      <c r="G37" s="109">
        <f>+E37/C37</f>
        <v>0.61525023550875846</v>
      </c>
      <c r="H37" s="111">
        <v>16</v>
      </c>
      <c r="I37" s="109">
        <f>+F37/D37</f>
        <v>0.67753498220873631</v>
      </c>
      <c r="J37" s="129">
        <v>6</v>
      </c>
      <c r="K37" s="130">
        <v>115340.44999999998</v>
      </c>
      <c r="L37" s="29">
        <v>102298</v>
      </c>
      <c r="M37" s="28">
        <v>43284.891799999998</v>
      </c>
      <c r="N37" s="29">
        <v>31701</v>
      </c>
      <c r="O37" s="109">
        <f>+M37/K37</f>
        <v>0.37527937336814626</v>
      </c>
      <c r="P37" s="111">
        <v>28</v>
      </c>
      <c r="Q37" s="109">
        <f>+N37/L37</f>
        <v>0.30988875637842384</v>
      </c>
      <c r="R37" s="129">
        <v>28</v>
      </c>
    </row>
    <row r="38" spans="1:18" x14ac:dyDescent="0.3">
      <c r="A38" s="2" t="s">
        <v>28</v>
      </c>
      <c r="B38" t="s">
        <v>140</v>
      </c>
      <c r="C38" s="130">
        <v>4870533.8833999997</v>
      </c>
      <c r="D38" s="29">
        <v>6934939</v>
      </c>
      <c r="E38" s="53">
        <v>724004.35179999995</v>
      </c>
      <c r="F38" s="29">
        <v>773278</v>
      </c>
      <c r="G38" s="109">
        <f>+E38/C38</f>
        <v>0.14864989529537784</v>
      </c>
      <c r="H38" s="111">
        <v>86</v>
      </c>
      <c r="I38" s="109">
        <f>+F38/D38</f>
        <v>0.11150465779151049</v>
      </c>
      <c r="J38" s="129">
        <v>91</v>
      </c>
      <c r="K38" s="130">
        <v>5683349.7793999994</v>
      </c>
      <c r="L38" s="29">
        <v>10064764</v>
      </c>
      <c r="M38" s="28">
        <v>2073181.6483999998</v>
      </c>
      <c r="N38" s="29">
        <v>4506841</v>
      </c>
      <c r="O38" s="109">
        <f>+M38/K38</f>
        <v>0.36478163915135081</v>
      </c>
      <c r="P38" s="111">
        <v>29</v>
      </c>
      <c r="Q38" s="109">
        <f>+N38/L38</f>
        <v>0.44778407124101471</v>
      </c>
      <c r="R38" s="129">
        <v>29</v>
      </c>
    </row>
    <row r="39" spans="1:18" x14ac:dyDescent="0.3">
      <c r="A39" s="2" t="s">
        <v>64</v>
      </c>
      <c r="B39" t="s">
        <v>176</v>
      </c>
      <c r="C39" s="130">
        <v>385100.98319999996</v>
      </c>
      <c r="D39" s="29">
        <v>450521</v>
      </c>
      <c r="E39" s="53">
        <v>221804.20259999999</v>
      </c>
      <c r="F39" s="29">
        <v>271324</v>
      </c>
      <c r="G39" s="109">
        <f>+E39/C39</f>
        <v>0.57596374009984619</v>
      </c>
      <c r="H39" s="111">
        <v>25</v>
      </c>
      <c r="I39" s="109">
        <f>+F39/D39</f>
        <v>0.60224495639492948</v>
      </c>
      <c r="J39" s="129">
        <v>21</v>
      </c>
      <c r="K39" s="130">
        <v>227427.27539999998</v>
      </c>
      <c r="L39" s="29">
        <v>237928</v>
      </c>
      <c r="M39" s="28">
        <v>80352.842999999993</v>
      </c>
      <c r="N39" s="29">
        <v>68926</v>
      </c>
      <c r="O39" s="109">
        <f>+M39/K39</f>
        <v>0.35331225271320293</v>
      </c>
      <c r="P39" s="111">
        <v>30</v>
      </c>
      <c r="Q39" s="109">
        <f>+N39/L39</f>
        <v>0.28969268013852928</v>
      </c>
      <c r="R39" s="129">
        <v>30</v>
      </c>
    </row>
    <row r="40" spans="1:18" x14ac:dyDescent="0.3">
      <c r="A40" s="2" t="s">
        <v>95</v>
      </c>
      <c r="B40" t="s">
        <v>207</v>
      </c>
      <c r="C40" s="130">
        <v>2227074.1168</v>
      </c>
      <c r="D40" s="29">
        <v>2666574</v>
      </c>
      <c r="E40" s="53">
        <v>1520217.2459999998</v>
      </c>
      <c r="F40" s="29">
        <v>1810359</v>
      </c>
      <c r="G40" s="109">
        <f>+E40/C40</f>
        <v>0.6826073881116913</v>
      </c>
      <c r="H40" s="111">
        <v>7</v>
      </c>
      <c r="I40" s="109">
        <f>+F40/D40</f>
        <v>0.67890821706054283</v>
      </c>
      <c r="J40" s="129">
        <v>5</v>
      </c>
      <c r="K40" s="130">
        <v>987294.97839999991</v>
      </c>
      <c r="L40" s="29">
        <v>1232028</v>
      </c>
      <c r="M40" s="28">
        <v>345668.40219999995</v>
      </c>
      <c r="N40" s="29">
        <v>426488</v>
      </c>
      <c r="O40" s="109">
        <f>+M40/K40</f>
        <v>0.35011664169525769</v>
      </c>
      <c r="P40" s="111">
        <v>31</v>
      </c>
      <c r="Q40" s="109">
        <f>+N40/L40</f>
        <v>0.34616745723311482</v>
      </c>
      <c r="R40" s="129">
        <v>31</v>
      </c>
    </row>
    <row r="41" spans="1:18" x14ac:dyDescent="0.3">
      <c r="A41" s="2" t="s">
        <v>90</v>
      </c>
      <c r="B41" t="s">
        <v>202</v>
      </c>
      <c r="C41" s="130">
        <v>5700800.8195999991</v>
      </c>
      <c r="D41" s="29">
        <v>5410111</v>
      </c>
      <c r="E41" s="53">
        <v>746073.82839999988</v>
      </c>
      <c r="F41" s="29">
        <v>952092</v>
      </c>
      <c r="G41" s="109">
        <f>+E41/C41</f>
        <v>0.13087175854923988</v>
      </c>
      <c r="H41" s="111">
        <v>87</v>
      </c>
      <c r="I41" s="109">
        <f>+F41/D41</f>
        <v>0.17598381992532131</v>
      </c>
      <c r="J41" s="129">
        <v>85</v>
      </c>
      <c r="K41" s="130">
        <v>6868709.9081999995</v>
      </c>
      <c r="L41" s="29">
        <v>6653171</v>
      </c>
      <c r="M41" s="28">
        <v>2398094.7925999998</v>
      </c>
      <c r="N41" s="29">
        <v>2590044</v>
      </c>
      <c r="O41" s="109">
        <f>+M41/K41</f>
        <v>0.34913321783135837</v>
      </c>
      <c r="P41" s="111">
        <v>32</v>
      </c>
      <c r="Q41" s="109">
        <f>+N41/L41</f>
        <v>0.38929466866250695</v>
      </c>
      <c r="R41" s="129">
        <v>32</v>
      </c>
    </row>
    <row r="42" spans="1:18" x14ac:dyDescent="0.3">
      <c r="A42" s="2" t="s">
        <v>49</v>
      </c>
      <c r="B42" t="s">
        <v>161</v>
      </c>
      <c r="C42" s="130">
        <v>4640858.8243999993</v>
      </c>
      <c r="D42" s="29">
        <v>6086048</v>
      </c>
      <c r="E42" s="53">
        <v>2987765.7662</v>
      </c>
      <c r="F42" s="29">
        <v>3623322</v>
      </c>
      <c r="G42" s="109">
        <f>+E42/C42</f>
        <v>0.64379587469702393</v>
      </c>
      <c r="H42" s="111">
        <v>11</v>
      </c>
      <c r="I42" s="109">
        <f>+F42/D42</f>
        <v>0.59534890293339782</v>
      </c>
      <c r="J42" s="129">
        <v>22</v>
      </c>
      <c r="K42" s="130">
        <v>2287242.6821999997</v>
      </c>
      <c r="L42" s="29">
        <v>3599406</v>
      </c>
      <c r="M42" s="28">
        <v>797899.33419999992</v>
      </c>
      <c r="N42" s="29">
        <v>1300265</v>
      </c>
      <c r="O42" s="109">
        <f>+M42/K42</f>
        <v>0.34884769351739059</v>
      </c>
      <c r="P42" s="111">
        <v>33</v>
      </c>
      <c r="Q42" s="109">
        <f>+N42/L42</f>
        <v>0.36124432753626573</v>
      </c>
      <c r="R42" s="129">
        <v>33</v>
      </c>
    </row>
    <row r="43" spans="1:18" x14ac:dyDescent="0.3">
      <c r="A43" s="2" t="s">
        <v>19</v>
      </c>
      <c r="B43" t="s">
        <v>131</v>
      </c>
      <c r="C43" s="130">
        <v>615055.50939999998</v>
      </c>
      <c r="D43" s="29">
        <v>637369</v>
      </c>
      <c r="E43" s="53">
        <v>347643.94619999995</v>
      </c>
      <c r="F43" s="29">
        <v>355156</v>
      </c>
      <c r="G43" s="109">
        <f>+E43/C43</f>
        <v>0.56522369263732664</v>
      </c>
      <c r="H43" s="111">
        <v>27</v>
      </c>
      <c r="I43" s="109">
        <f>+F43/D43</f>
        <v>0.55722195462910806</v>
      </c>
      <c r="J43" s="129">
        <v>30</v>
      </c>
      <c r="K43" s="130">
        <v>357063.91819999996</v>
      </c>
      <c r="L43" s="29">
        <v>388363</v>
      </c>
      <c r="M43" s="28">
        <v>124524.32039999998</v>
      </c>
      <c r="N43" s="29">
        <v>134780</v>
      </c>
      <c r="O43" s="109">
        <f>+M43/K43</f>
        <v>0.34874517993232507</v>
      </c>
      <c r="P43" s="111">
        <v>34</v>
      </c>
      <c r="Q43" s="109">
        <f>+N43/L43</f>
        <v>0.34704644881206498</v>
      </c>
      <c r="R43" s="129">
        <v>34</v>
      </c>
    </row>
    <row r="44" spans="1:18" x14ac:dyDescent="0.3">
      <c r="A44" s="2" t="s">
        <v>31</v>
      </c>
      <c r="B44" t="s">
        <v>143</v>
      </c>
      <c r="C44" s="130">
        <v>435686.95559999999</v>
      </c>
      <c r="D44" s="29">
        <v>445603</v>
      </c>
      <c r="E44" s="53">
        <v>221275.38319999998</v>
      </c>
      <c r="F44" s="29">
        <v>238340</v>
      </c>
      <c r="G44" s="109">
        <f>+E44/C44</f>
        <v>0.50787699828027622</v>
      </c>
      <c r="H44" s="111">
        <v>35</v>
      </c>
      <c r="I44" s="109">
        <f>+F44/D44</f>
        <v>0.5348707257356885</v>
      </c>
      <c r="J44" s="129">
        <v>34</v>
      </c>
      <c r="K44" s="130">
        <v>286604.45499999996</v>
      </c>
      <c r="L44" s="29">
        <v>280463</v>
      </c>
      <c r="M44" s="28">
        <v>99601.146399999998</v>
      </c>
      <c r="N44" s="29">
        <v>89989</v>
      </c>
      <c r="O44" s="109">
        <f>+M44/K44</f>
        <v>0.34752127771356522</v>
      </c>
      <c r="P44" s="111">
        <v>35</v>
      </c>
      <c r="Q44" s="109">
        <f>+N44/L44</f>
        <v>0.32085872289749451</v>
      </c>
      <c r="R44" s="129">
        <v>35</v>
      </c>
    </row>
    <row r="45" spans="1:18" x14ac:dyDescent="0.3">
      <c r="A45" s="2" t="s">
        <v>11</v>
      </c>
      <c r="B45" t="s">
        <v>123</v>
      </c>
      <c r="C45" s="130">
        <v>2526776.1875999998</v>
      </c>
      <c r="D45" s="29">
        <v>3169175</v>
      </c>
      <c r="E45" s="53">
        <v>436496.44679999998</v>
      </c>
      <c r="F45" s="29">
        <v>586068</v>
      </c>
      <c r="G45" s="109">
        <f>+E45/C45</f>
        <v>0.17274836170377086</v>
      </c>
      <c r="H45" s="111">
        <v>84</v>
      </c>
      <c r="I45" s="109">
        <f>+F45/D45</f>
        <v>0.18492762311958161</v>
      </c>
      <c r="J45" s="129">
        <v>84</v>
      </c>
      <c r="K45" s="130">
        <v>2838019.531</v>
      </c>
      <c r="L45" s="29">
        <v>3571707</v>
      </c>
      <c r="M45" s="28">
        <v>985972.32759999996</v>
      </c>
      <c r="N45" s="29">
        <v>1201292</v>
      </c>
      <c r="O45" s="109">
        <f>+M45/K45</f>
        <v>0.34741562446280427</v>
      </c>
      <c r="P45" s="111">
        <v>36</v>
      </c>
      <c r="Q45" s="109">
        <f>+N45/L45</f>
        <v>0.33633553928135762</v>
      </c>
      <c r="R45" s="129">
        <v>36</v>
      </c>
    </row>
    <row r="46" spans="1:18" x14ac:dyDescent="0.3">
      <c r="A46" s="2" t="s">
        <v>88</v>
      </c>
      <c r="B46" t="s">
        <v>200</v>
      </c>
      <c r="C46" s="130">
        <v>425602.04439999996</v>
      </c>
      <c r="D46" s="29">
        <v>451042</v>
      </c>
      <c r="E46" s="53">
        <v>250331.53979999997</v>
      </c>
      <c r="F46" s="29">
        <v>225735</v>
      </c>
      <c r="G46" s="109">
        <f>+E46/C46</f>
        <v>0.58818218355343965</v>
      </c>
      <c r="H46" s="111">
        <v>21</v>
      </c>
      <c r="I46" s="109">
        <f>+F46/D46</f>
        <v>0.5004744569241889</v>
      </c>
      <c r="J46" s="129">
        <v>41</v>
      </c>
      <c r="K46" s="130">
        <v>242578.73419999998</v>
      </c>
      <c r="L46" s="29">
        <v>342704</v>
      </c>
      <c r="M46" s="28">
        <v>83507.690399999992</v>
      </c>
      <c r="N46" s="29">
        <v>138313</v>
      </c>
      <c r="O46" s="109">
        <f>+M46/K46</f>
        <v>0.34424983985261476</v>
      </c>
      <c r="P46" s="111">
        <v>37</v>
      </c>
      <c r="Q46" s="109">
        <f>+N46/L46</f>
        <v>0.4035931882907699</v>
      </c>
      <c r="R46" s="129">
        <v>37</v>
      </c>
    </row>
    <row r="47" spans="1:18" x14ac:dyDescent="0.3">
      <c r="A47" s="2" t="s">
        <v>89</v>
      </c>
      <c r="B47" t="s">
        <v>201</v>
      </c>
      <c r="C47" s="130">
        <v>170933.94459999999</v>
      </c>
      <c r="D47" s="29">
        <v>190839</v>
      </c>
      <c r="E47" s="53">
        <v>107915.2956</v>
      </c>
      <c r="F47" s="29">
        <v>125460</v>
      </c>
      <c r="G47" s="109">
        <f>+E47/C47</f>
        <v>0.63132747478876117</v>
      </c>
      <c r="H47" s="111">
        <v>12</v>
      </c>
      <c r="I47" s="109">
        <f>+F47/D47</f>
        <v>0.6574127929825665</v>
      </c>
      <c r="J47" s="129">
        <v>8</v>
      </c>
      <c r="K47" s="130">
        <v>85826.545399999988</v>
      </c>
      <c r="L47" s="29">
        <v>87620</v>
      </c>
      <c r="M47" s="28">
        <v>29403.081399999999</v>
      </c>
      <c r="N47" s="29">
        <v>25906</v>
      </c>
      <c r="O47" s="109">
        <f>+M47/K47</f>
        <v>0.34258726438265802</v>
      </c>
      <c r="P47" s="111">
        <v>38</v>
      </c>
      <c r="Q47" s="109">
        <f>+N47/L47</f>
        <v>0.29566309061858026</v>
      </c>
      <c r="R47" s="129">
        <v>38</v>
      </c>
    </row>
    <row r="48" spans="1:18" x14ac:dyDescent="0.3">
      <c r="A48" s="2" t="s">
        <v>37</v>
      </c>
      <c r="B48" t="s">
        <v>149</v>
      </c>
      <c r="C48" s="130">
        <v>14630741.539599998</v>
      </c>
      <c r="D48" s="29">
        <v>21420874</v>
      </c>
      <c r="E48" s="53">
        <v>8798116.523599999</v>
      </c>
      <c r="F48" s="29">
        <v>11978410</v>
      </c>
      <c r="G48" s="109">
        <f>+E48/C48</f>
        <v>0.60134453881143046</v>
      </c>
      <c r="H48" s="111">
        <v>18</v>
      </c>
      <c r="I48" s="109">
        <f>+F48/D48</f>
        <v>0.55919333636900159</v>
      </c>
      <c r="J48" s="129">
        <v>29</v>
      </c>
      <c r="K48" s="130">
        <v>8102134.7815999994</v>
      </c>
      <c r="L48" s="29">
        <v>13295271</v>
      </c>
      <c r="M48" s="28">
        <v>2742568.2315999996</v>
      </c>
      <c r="N48" s="29">
        <v>4255712</v>
      </c>
      <c r="O48" s="109">
        <f>+M48/K48</f>
        <v>0.33849945792414982</v>
      </c>
      <c r="P48" s="111">
        <v>39</v>
      </c>
      <c r="Q48" s="109">
        <f>+N48/L48</f>
        <v>0.32009215908423377</v>
      </c>
      <c r="R48" s="129">
        <v>39</v>
      </c>
    </row>
    <row r="49" spans="1:18" x14ac:dyDescent="0.3">
      <c r="A49" s="2" t="s">
        <v>84</v>
      </c>
      <c r="B49" t="s">
        <v>196</v>
      </c>
      <c r="C49" s="130">
        <v>814430.05999999994</v>
      </c>
      <c r="D49" s="29">
        <v>988309</v>
      </c>
      <c r="E49" s="53">
        <v>326850.14099999995</v>
      </c>
      <c r="F49" s="29">
        <v>400049</v>
      </c>
      <c r="G49" s="109">
        <f>+E49/C49</f>
        <v>0.40132376867327313</v>
      </c>
      <c r="H49" s="111">
        <v>55</v>
      </c>
      <c r="I49" s="109">
        <f>+F49/D49</f>
        <v>0.40478129815675057</v>
      </c>
      <c r="J49" s="129">
        <v>57</v>
      </c>
      <c r="K49" s="130">
        <v>645129.55299999996</v>
      </c>
      <c r="L49" s="29">
        <v>852823</v>
      </c>
      <c r="M49" s="28">
        <v>218001.28039999999</v>
      </c>
      <c r="N49" s="29">
        <v>321194</v>
      </c>
      <c r="O49" s="109">
        <f>+M49/K49</f>
        <v>0.33791860779938571</v>
      </c>
      <c r="P49" s="111">
        <v>40</v>
      </c>
      <c r="Q49" s="109">
        <f>+N49/L49</f>
        <v>0.37662445783005383</v>
      </c>
      <c r="R49" s="129">
        <v>40</v>
      </c>
    </row>
    <row r="50" spans="1:18" x14ac:dyDescent="0.3">
      <c r="A50" s="2" t="s">
        <v>20</v>
      </c>
      <c r="B50" t="s">
        <v>132</v>
      </c>
      <c r="C50" s="130">
        <v>811549.86139999994</v>
      </c>
      <c r="D50" s="29">
        <v>856050</v>
      </c>
      <c r="E50" s="53">
        <v>356897.68339999998</v>
      </c>
      <c r="F50" s="29">
        <v>392298</v>
      </c>
      <c r="G50" s="109">
        <f>+E50/C50</f>
        <v>0.43977295835442304</v>
      </c>
      <c r="H50" s="111">
        <v>48</v>
      </c>
      <c r="I50" s="109">
        <f>+F50/D50</f>
        <v>0.45826528824250917</v>
      </c>
      <c r="J50" s="129">
        <v>51</v>
      </c>
      <c r="K50" s="130">
        <v>602542.12459999998</v>
      </c>
      <c r="L50" s="29">
        <v>649913</v>
      </c>
      <c r="M50" s="28">
        <v>201095.92399999997</v>
      </c>
      <c r="N50" s="29">
        <v>226416</v>
      </c>
      <c r="O50" s="109">
        <f>+M50/K50</f>
        <v>0.33374583417466175</v>
      </c>
      <c r="P50" s="111">
        <v>41</v>
      </c>
      <c r="Q50" s="109">
        <f>+N50/L50</f>
        <v>0.34837893687308918</v>
      </c>
      <c r="R50" s="129">
        <v>41</v>
      </c>
    </row>
    <row r="51" spans="1:18" x14ac:dyDescent="0.3">
      <c r="A51" s="2" t="s">
        <v>39</v>
      </c>
      <c r="B51" t="s">
        <v>151</v>
      </c>
      <c r="C51" s="130">
        <v>1034738.1493999999</v>
      </c>
      <c r="D51" s="29">
        <v>1234084</v>
      </c>
      <c r="E51" s="53">
        <v>639630.55399999989</v>
      </c>
      <c r="F51" s="29">
        <v>791953</v>
      </c>
      <c r="G51" s="109">
        <f>+E51/C51</f>
        <v>0.61815692634015096</v>
      </c>
      <c r="H51" s="111">
        <v>15</v>
      </c>
      <c r="I51" s="109">
        <f>+F51/D51</f>
        <v>0.64173346384849006</v>
      </c>
      <c r="J51" s="129">
        <v>11</v>
      </c>
      <c r="K51" s="130">
        <v>536463.7916</v>
      </c>
      <c r="L51" s="29">
        <v>597329</v>
      </c>
      <c r="M51" s="28">
        <v>179016.8106</v>
      </c>
      <c r="N51" s="29">
        <v>191163</v>
      </c>
      <c r="O51" s="109">
        <f>+M51/K51</f>
        <v>0.33369784392360097</v>
      </c>
      <c r="P51" s="111">
        <v>42</v>
      </c>
      <c r="Q51" s="109">
        <f>+N51/L51</f>
        <v>0.32002966539377797</v>
      </c>
      <c r="R51" s="129">
        <v>42</v>
      </c>
    </row>
    <row r="52" spans="1:18" x14ac:dyDescent="0.3">
      <c r="A52" s="2" t="s">
        <v>53</v>
      </c>
      <c r="B52" t="s">
        <v>165</v>
      </c>
      <c r="C52" s="130">
        <v>13681619.130599998</v>
      </c>
      <c r="D52" s="29">
        <v>15556201</v>
      </c>
      <c r="E52" s="53">
        <v>4775429.5088</v>
      </c>
      <c r="F52" s="29">
        <v>6449454</v>
      </c>
      <c r="G52" s="109">
        <f>+E52/C52</f>
        <v>0.34903979296714838</v>
      </c>
      <c r="H52" s="111">
        <v>65</v>
      </c>
      <c r="I52" s="109">
        <f>+F52/D52</f>
        <v>0.41459055459620253</v>
      </c>
      <c r="J52" s="129">
        <v>55</v>
      </c>
      <c r="K52" s="130">
        <v>11851508.897799999</v>
      </c>
      <c r="L52" s="29">
        <v>12475465</v>
      </c>
      <c r="M52" s="28">
        <v>3929134.1649999996</v>
      </c>
      <c r="N52" s="29">
        <v>4088836</v>
      </c>
      <c r="O52" s="109">
        <f>+M52/K52</f>
        <v>0.33153028858033146</v>
      </c>
      <c r="P52" s="111">
        <v>43</v>
      </c>
      <c r="Q52" s="109">
        <f>+N52/L52</f>
        <v>0.32775018806914213</v>
      </c>
      <c r="R52" s="129">
        <v>43</v>
      </c>
    </row>
    <row r="53" spans="1:18" x14ac:dyDescent="0.3">
      <c r="A53" s="2" t="s">
        <v>43</v>
      </c>
      <c r="B53" t="s">
        <v>155</v>
      </c>
      <c r="C53" s="130">
        <v>933416.83419999992</v>
      </c>
      <c r="D53" s="29">
        <v>1012941</v>
      </c>
      <c r="E53" s="53">
        <v>396813.30899999995</v>
      </c>
      <c r="F53" s="29">
        <v>460372</v>
      </c>
      <c r="G53" s="109">
        <f>+E53/C53</f>
        <v>0.4251190834158195</v>
      </c>
      <c r="H53" s="111">
        <v>52</v>
      </c>
      <c r="I53" s="109">
        <f>+F53/D53</f>
        <v>0.45449043922597665</v>
      </c>
      <c r="J53" s="129">
        <v>52</v>
      </c>
      <c r="K53" s="130">
        <v>700201.45579999988</v>
      </c>
      <c r="L53" s="29">
        <v>737296</v>
      </c>
      <c r="M53" s="28">
        <v>231681.92259999999</v>
      </c>
      <c r="N53" s="29">
        <v>237245</v>
      </c>
      <c r="O53" s="109">
        <f>+M53/K53</f>
        <v>0.33087895016627306</v>
      </c>
      <c r="P53" s="111">
        <v>44</v>
      </c>
      <c r="Q53" s="109">
        <f>+N53/L53</f>
        <v>0.3217771424231245</v>
      </c>
      <c r="R53" s="129">
        <v>44</v>
      </c>
    </row>
    <row r="54" spans="1:18" x14ac:dyDescent="0.3">
      <c r="A54" s="2" t="s">
        <v>44</v>
      </c>
      <c r="B54" t="s">
        <v>156</v>
      </c>
      <c r="C54" s="130">
        <v>1202708.7779999999</v>
      </c>
      <c r="D54" s="29">
        <v>1386854</v>
      </c>
      <c r="E54" s="53">
        <v>445926.05559999996</v>
      </c>
      <c r="F54" s="29">
        <v>461782</v>
      </c>
      <c r="G54" s="109">
        <f>+E54/C54</f>
        <v>0.37076810592630427</v>
      </c>
      <c r="H54" s="111">
        <v>61</v>
      </c>
      <c r="I54" s="109">
        <f>+F54/D54</f>
        <v>0.33297088229907401</v>
      </c>
      <c r="J54" s="129">
        <v>67</v>
      </c>
      <c r="K54" s="130">
        <v>977325.70879999991</v>
      </c>
      <c r="L54" s="29">
        <v>1308745</v>
      </c>
      <c r="M54" s="28">
        <v>323208.63519999996</v>
      </c>
      <c r="N54" s="29">
        <v>495247</v>
      </c>
      <c r="O54" s="109">
        <f>+M54/K54</f>
        <v>0.33070718624280193</v>
      </c>
      <c r="P54" s="111">
        <v>45</v>
      </c>
      <c r="Q54" s="109">
        <f>+N54/L54</f>
        <v>0.3784136711124016</v>
      </c>
      <c r="R54" s="129">
        <v>45</v>
      </c>
    </row>
    <row r="55" spans="1:18" x14ac:dyDescent="0.3">
      <c r="A55" s="2" t="s">
        <v>13</v>
      </c>
      <c r="B55" t="s">
        <v>125</v>
      </c>
      <c r="C55" s="130">
        <v>275224.59879999998</v>
      </c>
      <c r="D55" s="29">
        <v>256410</v>
      </c>
      <c r="E55" s="53">
        <v>135835.51439999999</v>
      </c>
      <c r="F55" s="29">
        <v>135712</v>
      </c>
      <c r="G55" s="109">
        <f>+E55/C55</f>
        <v>0.49354423620654941</v>
      </c>
      <c r="H55" s="111">
        <v>38</v>
      </c>
      <c r="I55" s="109">
        <f>+F55/D55</f>
        <v>0.52927732927732929</v>
      </c>
      <c r="J55" s="129">
        <v>37</v>
      </c>
      <c r="K55" s="130">
        <v>184031.56039999999</v>
      </c>
      <c r="L55" s="29">
        <v>171351</v>
      </c>
      <c r="M55" s="28">
        <v>60037.263999999996</v>
      </c>
      <c r="N55" s="29">
        <v>59668</v>
      </c>
      <c r="O55" s="109">
        <f>+M55/K55</f>
        <v>0.32623352141071127</v>
      </c>
      <c r="P55" s="111">
        <v>46</v>
      </c>
      <c r="Q55" s="109">
        <f>+N55/L55</f>
        <v>0.348220903292073</v>
      </c>
      <c r="R55" s="129">
        <v>46</v>
      </c>
    </row>
    <row r="56" spans="1:18" x14ac:dyDescent="0.3">
      <c r="A56" s="2" t="s">
        <v>80</v>
      </c>
      <c r="B56" t="s">
        <v>192</v>
      </c>
      <c r="C56" s="130">
        <v>486183.78759999998</v>
      </c>
      <c r="D56" s="29">
        <v>592774</v>
      </c>
      <c r="E56" s="53">
        <v>256671.34959999999</v>
      </c>
      <c r="F56" s="29">
        <v>309507</v>
      </c>
      <c r="G56" s="109">
        <f>+E56/C56</f>
        <v>0.52793070469715508</v>
      </c>
      <c r="H56" s="111">
        <v>31</v>
      </c>
      <c r="I56" s="109">
        <f>+F56/D56</f>
        <v>0.52213322446666011</v>
      </c>
      <c r="J56" s="129">
        <v>39</v>
      </c>
      <c r="K56" s="130">
        <v>296319.55399999995</v>
      </c>
      <c r="L56" s="29">
        <v>407909</v>
      </c>
      <c r="M56" s="28">
        <v>95570.554799999998</v>
      </c>
      <c r="N56" s="29">
        <v>154111</v>
      </c>
      <c r="O56" s="109">
        <f>+M56/K56</f>
        <v>0.32252530590674422</v>
      </c>
      <c r="P56" s="111">
        <v>47</v>
      </c>
      <c r="Q56" s="109">
        <f>+N56/L56</f>
        <v>0.37780730506068755</v>
      </c>
      <c r="R56" s="129">
        <v>47</v>
      </c>
    </row>
    <row r="57" spans="1:18" x14ac:dyDescent="0.3">
      <c r="A57" s="2" t="s">
        <v>58</v>
      </c>
      <c r="B57" t="s">
        <v>170</v>
      </c>
      <c r="C57" s="130">
        <v>1199096.1825999999</v>
      </c>
      <c r="D57" s="29">
        <v>1436826</v>
      </c>
      <c r="E57" s="53">
        <v>489833.72559999995</v>
      </c>
      <c r="F57" s="29">
        <v>793572</v>
      </c>
      <c r="G57" s="109">
        <f>+E57/C57</f>
        <v>0.40850244768346572</v>
      </c>
      <c r="H57" s="111">
        <v>54</v>
      </c>
      <c r="I57" s="109">
        <f>+F57/D57</f>
        <v>0.55230904785965729</v>
      </c>
      <c r="J57" s="129">
        <v>33</v>
      </c>
      <c r="K57" s="130">
        <v>926851.76419999986</v>
      </c>
      <c r="L57" s="29">
        <v>1033970</v>
      </c>
      <c r="M57" s="28">
        <v>297448.26419999998</v>
      </c>
      <c r="N57" s="29">
        <v>451747</v>
      </c>
      <c r="O57" s="109">
        <f>+M57/K57</f>
        <v>0.32092323248339349</v>
      </c>
      <c r="P57" s="111">
        <v>48</v>
      </c>
      <c r="Q57" s="109">
        <f>+N57/L57</f>
        <v>0.4369053260732903</v>
      </c>
      <c r="R57" s="129">
        <v>48</v>
      </c>
    </row>
    <row r="58" spans="1:18" x14ac:dyDescent="0.3">
      <c r="A58" s="2" t="s">
        <v>52</v>
      </c>
      <c r="B58" t="s">
        <v>164</v>
      </c>
      <c r="C58" s="130">
        <v>873162.74219999998</v>
      </c>
      <c r="D58" s="29">
        <v>1392939</v>
      </c>
      <c r="E58" s="53">
        <v>348230.58639999997</v>
      </c>
      <c r="F58" s="29">
        <v>514107</v>
      </c>
      <c r="G58" s="109">
        <f>+E58/C58</f>
        <v>0.39881521458715302</v>
      </c>
      <c r="H58" s="111">
        <v>56</v>
      </c>
      <c r="I58" s="109">
        <f>+F58/D58</f>
        <v>0.36908077094546138</v>
      </c>
      <c r="J58" s="129">
        <v>62</v>
      </c>
      <c r="K58" s="130">
        <v>692910.01199999999</v>
      </c>
      <c r="L58" s="29">
        <v>1203985</v>
      </c>
      <c r="M58" s="28">
        <v>218955.32359999997</v>
      </c>
      <c r="N58" s="29">
        <v>384994</v>
      </c>
      <c r="O58" s="109">
        <f>+M58/K58</f>
        <v>0.31599388060220435</v>
      </c>
      <c r="P58" s="111">
        <v>49</v>
      </c>
      <c r="Q58" s="109">
        <f>+N58/L58</f>
        <v>0.31976644227295192</v>
      </c>
      <c r="R58" s="129">
        <v>49</v>
      </c>
    </row>
    <row r="59" spans="1:18" x14ac:dyDescent="0.3">
      <c r="A59" s="2" t="s">
        <v>72</v>
      </c>
      <c r="B59" t="s">
        <v>184</v>
      </c>
      <c r="C59" s="130">
        <v>5827018.8075999999</v>
      </c>
      <c r="D59" s="29">
        <v>6792397</v>
      </c>
      <c r="E59" s="53">
        <v>3233681.2423999999</v>
      </c>
      <c r="F59" s="29">
        <v>3841561</v>
      </c>
      <c r="G59" s="109">
        <f>+E59/C59</f>
        <v>0.55494607949135322</v>
      </c>
      <c r="H59" s="111">
        <v>29</v>
      </c>
      <c r="I59" s="109">
        <f>+F59/D59</f>
        <v>0.56556779587530004</v>
      </c>
      <c r="J59" s="129">
        <v>27</v>
      </c>
      <c r="K59" s="130">
        <v>3412842.6049999995</v>
      </c>
      <c r="L59" s="29">
        <v>3962264</v>
      </c>
      <c r="M59" s="28">
        <v>1061195.9837999998</v>
      </c>
      <c r="N59" s="29">
        <v>1209056</v>
      </c>
      <c r="O59" s="109">
        <f>+M59/K59</f>
        <v>0.31094196440389316</v>
      </c>
      <c r="P59" s="111">
        <v>50</v>
      </c>
      <c r="Q59" s="109">
        <f>+N59/L59</f>
        <v>0.30514271638638918</v>
      </c>
      <c r="R59" s="129">
        <v>50</v>
      </c>
    </row>
    <row r="60" spans="1:18" x14ac:dyDescent="0.3">
      <c r="A60" s="2" t="s">
        <v>16</v>
      </c>
      <c r="B60" t="s">
        <v>128</v>
      </c>
      <c r="C60" s="130">
        <v>578597.0858</v>
      </c>
      <c r="D60" s="29">
        <v>645612</v>
      </c>
      <c r="E60" s="53">
        <v>334833.02519999997</v>
      </c>
      <c r="F60" s="29">
        <v>393738</v>
      </c>
      <c r="G60" s="109">
        <f>+E60/C60</f>
        <v>0.5786980844140297</v>
      </c>
      <c r="H60" s="111">
        <v>23</v>
      </c>
      <c r="I60" s="109">
        <f>+F60/D60</f>
        <v>0.60986784632255908</v>
      </c>
      <c r="J60" s="129">
        <v>17</v>
      </c>
      <c r="K60" s="130">
        <v>325773.22859999997</v>
      </c>
      <c r="L60" s="29">
        <v>374879</v>
      </c>
      <c r="M60" s="28">
        <v>100613.01039999998</v>
      </c>
      <c r="N60" s="29">
        <v>138623</v>
      </c>
      <c r="O60" s="109">
        <f>+M60/K60</f>
        <v>0.30884370343254164</v>
      </c>
      <c r="P60" s="111">
        <v>51</v>
      </c>
      <c r="Q60" s="109">
        <f>+N60/L60</f>
        <v>0.36978064922281589</v>
      </c>
      <c r="R60" s="129">
        <v>51</v>
      </c>
    </row>
    <row r="61" spans="1:18" x14ac:dyDescent="0.3">
      <c r="A61" s="2" t="s">
        <v>99</v>
      </c>
      <c r="B61" t="s">
        <v>211</v>
      </c>
      <c r="C61" s="130">
        <v>666258.23699999996</v>
      </c>
      <c r="D61" s="29">
        <v>706237</v>
      </c>
      <c r="E61" s="53">
        <v>278093.95599999995</v>
      </c>
      <c r="F61" s="29">
        <v>299100</v>
      </c>
      <c r="G61" s="109">
        <f>+E61/C61</f>
        <v>0.41739664976179491</v>
      </c>
      <c r="H61" s="111">
        <v>53</v>
      </c>
      <c r="I61" s="109">
        <f>+F61/D61</f>
        <v>0.42351222040193304</v>
      </c>
      <c r="J61" s="129">
        <v>54</v>
      </c>
      <c r="K61" s="130">
        <v>505554.96019999997</v>
      </c>
      <c r="L61" s="29">
        <v>558318</v>
      </c>
      <c r="M61" s="28">
        <v>155892.10439999998</v>
      </c>
      <c r="N61" s="29">
        <v>183917</v>
      </c>
      <c r="O61" s="109">
        <f>+M61/K61</f>
        <v>0.30835837183424786</v>
      </c>
      <c r="P61" s="111">
        <v>52</v>
      </c>
      <c r="Q61" s="109">
        <f>+N61/L61</f>
        <v>0.329412628645324</v>
      </c>
      <c r="R61" s="129">
        <v>52</v>
      </c>
    </row>
    <row r="62" spans="1:18" x14ac:dyDescent="0.3">
      <c r="A62" s="2" t="s">
        <v>70</v>
      </c>
      <c r="B62" t="s">
        <v>182</v>
      </c>
      <c r="C62" s="130">
        <v>420388.53559999994</v>
      </c>
      <c r="D62" s="29">
        <v>435891</v>
      </c>
      <c r="E62" s="53">
        <v>155110.31899999999</v>
      </c>
      <c r="F62" s="29">
        <v>164623</v>
      </c>
      <c r="G62" s="109">
        <f>+E62/C62</f>
        <v>0.36896895577473027</v>
      </c>
      <c r="H62" s="111">
        <v>62</v>
      </c>
      <c r="I62" s="109">
        <f>+F62/D62</f>
        <v>0.37767010559979447</v>
      </c>
      <c r="J62" s="129">
        <v>61</v>
      </c>
      <c r="K62" s="130">
        <v>335146.22119999997</v>
      </c>
      <c r="L62" s="29">
        <v>361266</v>
      </c>
      <c r="M62" s="28">
        <v>103257.10739999999</v>
      </c>
      <c r="N62" s="29">
        <v>117271</v>
      </c>
      <c r="O62" s="109">
        <f>+M62/K62</f>
        <v>0.30809569336716724</v>
      </c>
      <c r="P62" s="111">
        <v>53</v>
      </c>
      <c r="Q62" s="109">
        <f>+N62/L62</f>
        <v>0.32461122829161893</v>
      </c>
      <c r="R62" s="129">
        <v>53</v>
      </c>
    </row>
    <row r="63" spans="1:18" x14ac:dyDescent="0.3">
      <c r="A63" s="2" t="s">
        <v>56</v>
      </c>
      <c r="B63" t="s">
        <v>168</v>
      </c>
      <c r="C63" s="130">
        <v>2779251.9153999998</v>
      </c>
      <c r="D63" s="29">
        <v>3218186</v>
      </c>
      <c r="E63" s="53">
        <v>1215532.9495999999</v>
      </c>
      <c r="F63" s="29">
        <v>1563670</v>
      </c>
      <c r="G63" s="109">
        <f>+E63/C63</f>
        <v>0.43735975960461149</v>
      </c>
      <c r="H63" s="111">
        <v>50</v>
      </c>
      <c r="I63" s="109">
        <f>+F63/D63</f>
        <v>0.48588552681541713</v>
      </c>
      <c r="J63" s="129">
        <v>45</v>
      </c>
      <c r="K63" s="130">
        <v>2034114.0611999999</v>
      </c>
      <c r="L63" s="29">
        <v>2236509</v>
      </c>
      <c r="M63" s="28">
        <v>620206.37899999996</v>
      </c>
      <c r="N63" s="29">
        <v>696186</v>
      </c>
      <c r="O63" s="109">
        <f>+M63/K63</f>
        <v>0.30490245892804901</v>
      </c>
      <c r="P63" s="111">
        <v>54</v>
      </c>
      <c r="Q63" s="109">
        <f>+N63/L63</f>
        <v>0.31128244956760737</v>
      </c>
      <c r="R63" s="129">
        <v>54</v>
      </c>
    </row>
    <row r="64" spans="1:18" x14ac:dyDescent="0.3">
      <c r="A64" s="2" t="s">
        <v>92</v>
      </c>
      <c r="B64" t="s">
        <v>204</v>
      </c>
      <c r="C64" s="130">
        <v>2442155.4467999996</v>
      </c>
      <c r="D64" s="29">
        <v>2421857</v>
      </c>
      <c r="E64" s="53">
        <v>302666.59139999998</v>
      </c>
      <c r="F64" s="29">
        <v>363678</v>
      </c>
      <c r="G64" s="109">
        <f>+E64/C64</f>
        <v>0.12393420402316711</v>
      </c>
      <c r="H64" s="111">
        <v>89</v>
      </c>
      <c r="I64" s="109">
        <f>+F64/D64</f>
        <v>0.15016493541939099</v>
      </c>
      <c r="J64" s="129">
        <v>87</v>
      </c>
      <c r="K64" s="130">
        <v>2648249.2561999997</v>
      </c>
      <c r="L64" s="29">
        <v>2631194</v>
      </c>
      <c r="M64" s="28">
        <v>772825.58519999997</v>
      </c>
      <c r="N64" s="29">
        <v>771356</v>
      </c>
      <c r="O64" s="109">
        <f>+M64/K64</f>
        <v>0.29182509289512099</v>
      </c>
      <c r="P64" s="111">
        <v>55</v>
      </c>
      <c r="Q64" s="109">
        <f>+N64/L64</f>
        <v>0.29315816317610938</v>
      </c>
      <c r="R64" s="129">
        <v>55</v>
      </c>
    </row>
    <row r="65" spans="1:18" x14ac:dyDescent="0.3">
      <c r="A65" s="2" t="s">
        <v>63</v>
      </c>
      <c r="B65" t="s">
        <v>175</v>
      </c>
      <c r="C65" s="130">
        <v>2045926.3687999998</v>
      </c>
      <c r="D65" s="29">
        <v>2306228</v>
      </c>
      <c r="E65" s="53">
        <v>1400571.5555999998</v>
      </c>
      <c r="F65" s="29">
        <v>1606420</v>
      </c>
      <c r="G65" s="109">
        <f>+E65/C65</f>
        <v>0.6845659633496386</v>
      </c>
      <c r="H65" s="111">
        <v>6</v>
      </c>
      <c r="I65" s="109">
        <f>+F65/D65</f>
        <v>0.6965573221728294</v>
      </c>
      <c r="J65" s="129">
        <v>4</v>
      </c>
      <c r="K65" s="130">
        <v>829546.58539999998</v>
      </c>
      <c r="L65" s="29">
        <v>965054</v>
      </c>
      <c r="M65" s="28">
        <v>241257.28799999997</v>
      </c>
      <c r="N65" s="29">
        <v>305359</v>
      </c>
      <c r="O65" s="109">
        <f>+M65/K65</f>
        <v>0.29083030687621703</v>
      </c>
      <c r="P65" s="111">
        <v>56</v>
      </c>
      <c r="Q65" s="109">
        <f>+N65/L65</f>
        <v>0.31641649068342292</v>
      </c>
      <c r="R65" s="129">
        <v>56</v>
      </c>
    </row>
    <row r="66" spans="1:18" x14ac:dyDescent="0.3">
      <c r="A66" s="2" t="s">
        <v>51</v>
      </c>
      <c r="B66" t="s">
        <v>163</v>
      </c>
      <c r="C66" s="130">
        <v>2260229.5271999999</v>
      </c>
      <c r="D66" s="29">
        <v>2765916</v>
      </c>
      <c r="E66" s="53">
        <v>467673.90399999998</v>
      </c>
      <c r="F66" s="29">
        <v>676372</v>
      </c>
      <c r="G66" s="109">
        <f>+E66/C66</f>
        <v>0.20691434138521328</v>
      </c>
      <c r="H66" s="111">
        <v>77</v>
      </c>
      <c r="I66" s="109">
        <f>+F66/D66</f>
        <v>0.24453815661791609</v>
      </c>
      <c r="J66" s="129">
        <v>78</v>
      </c>
      <c r="K66" s="130">
        <v>2138457.7177999998</v>
      </c>
      <c r="L66" s="29">
        <v>2534387</v>
      </c>
      <c r="M66" s="28">
        <v>619582.39619999996</v>
      </c>
      <c r="N66" s="29">
        <v>659574</v>
      </c>
      <c r="O66" s="109">
        <f>+M66/K66</f>
        <v>0.28973329285061256</v>
      </c>
      <c r="P66" s="111">
        <v>57</v>
      </c>
      <c r="Q66" s="109">
        <f>+N66/L66</f>
        <v>0.26024991447636053</v>
      </c>
      <c r="R66" s="129">
        <v>57</v>
      </c>
    </row>
    <row r="67" spans="1:18" x14ac:dyDescent="0.3">
      <c r="A67" s="2" t="s">
        <v>21</v>
      </c>
      <c r="B67" t="s">
        <v>133</v>
      </c>
      <c r="C67" s="130">
        <v>194994.62499999997</v>
      </c>
      <c r="D67" s="29">
        <v>214319</v>
      </c>
      <c r="E67" s="53">
        <v>122782.46879999999</v>
      </c>
      <c r="F67" s="29">
        <v>130420</v>
      </c>
      <c r="G67" s="109">
        <f>+E67/C67</f>
        <v>0.62967104247104255</v>
      </c>
      <c r="H67" s="111">
        <v>13</v>
      </c>
      <c r="I67" s="109">
        <f>+F67/D67</f>
        <v>0.60853214134071176</v>
      </c>
      <c r="J67" s="129">
        <v>19</v>
      </c>
      <c r="K67" s="130">
        <v>89529.485799999995</v>
      </c>
      <c r="L67" s="29">
        <v>99807</v>
      </c>
      <c r="M67" s="28">
        <v>25871.194199999998</v>
      </c>
      <c r="N67" s="29">
        <v>22489</v>
      </c>
      <c r="O67" s="109">
        <f>+M67/K67</f>
        <v>0.28896842161914882</v>
      </c>
      <c r="P67" s="111">
        <v>58</v>
      </c>
      <c r="Q67" s="109">
        <f>+N67/L67</f>
        <v>0.22532487701263437</v>
      </c>
      <c r="R67" s="129">
        <v>58</v>
      </c>
    </row>
    <row r="68" spans="1:18" x14ac:dyDescent="0.3">
      <c r="A68" s="2" t="s">
        <v>15</v>
      </c>
      <c r="B68" t="s">
        <v>127</v>
      </c>
      <c r="C68" s="130">
        <v>409647.11739999999</v>
      </c>
      <c r="D68" s="29">
        <v>478937</v>
      </c>
      <c r="E68" s="53">
        <v>289217.23239999998</v>
      </c>
      <c r="F68" s="29">
        <v>365688</v>
      </c>
      <c r="G68" s="109">
        <f>+E68/C68</f>
        <v>0.7060155439043253</v>
      </c>
      <c r="H68" s="111">
        <v>2</v>
      </c>
      <c r="I68" s="109">
        <f>+F68/D68</f>
        <v>0.76354092500683801</v>
      </c>
      <c r="J68" s="129">
        <v>2</v>
      </c>
      <c r="K68" s="130">
        <v>157015.99619999999</v>
      </c>
      <c r="L68" s="29">
        <v>155959</v>
      </c>
      <c r="M68" s="28">
        <v>45120.702199999992</v>
      </c>
      <c r="N68" s="29">
        <v>45158</v>
      </c>
      <c r="O68" s="109">
        <f>+M68/K68</f>
        <v>0.2873637291230331</v>
      </c>
      <c r="P68" s="111">
        <v>59</v>
      </c>
      <c r="Q68" s="109">
        <f>+N68/L68</f>
        <v>0.28955045877442148</v>
      </c>
      <c r="R68" s="129">
        <v>59</v>
      </c>
    </row>
    <row r="69" spans="1:18" x14ac:dyDescent="0.3">
      <c r="A69" s="2" t="s">
        <v>75</v>
      </c>
      <c r="B69" t="s">
        <v>187</v>
      </c>
      <c r="C69" s="130">
        <v>857495.71459999995</v>
      </c>
      <c r="D69" s="29">
        <v>1001575</v>
      </c>
      <c r="E69" s="53">
        <v>391941.90659999999</v>
      </c>
      <c r="F69" s="29">
        <v>464769</v>
      </c>
      <c r="G69" s="109">
        <f>+E69/C69</f>
        <v>0.45707739400520614</v>
      </c>
      <c r="H69" s="111">
        <v>42</v>
      </c>
      <c r="I69" s="109">
        <f>+F69/D69</f>
        <v>0.46403813992961085</v>
      </c>
      <c r="J69" s="129">
        <v>49</v>
      </c>
      <c r="K69" s="130">
        <v>573916.0101999999</v>
      </c>
      <c r="L69" s="29">
        <v>675042</v>
      </c>
      <c r="M69" s="28">
        <v>161722.36839999998</v>
      </c>
      <c r="N69" s="29">
        <v>182592</v>
      </c>
      <c r="O69" s="109">
        <f>+M69/K69</f>
        <v>0.28178751860161994</v>
      </c>
      <c r="P69" s="111">
        <v>60</v>
      </c>
      <c r="Q69" s="109">
        <f>+N69/L69</f>
        <v>0.27048983618797051</v>
      </c>
      <c r="R69" s="129">
        <v>60</v>
      </c>
    </row>
    <row r="70" spans="1:18" x14ac:dyDescent="0.3">
      <c r="A70" s="2" t="s">
        <v>41</v>
      </c>
      <c r="B70" t="s">
        <v>153</v>
      </c>
      <c r="C70" s="130">
        <v>1041302.0147999999</v>
      </c>
      <c r="D70" s="29">
        <v>1188591</v>
      </c>
      <c r="E70" s="53">
        <v>537735.84919999994</v>
      </c>
      <c r="F70" s="29">
        <v>621467</v>
      </c>
      <c r="G70" s="109">
        <f>+E70/C70</f>
        <v>0.51640719172456551</v>
      </c>
      <c r="H70" s="111">
        <v>34</v>
      </c>
      <c r="I70" s="109">
        <f>+F70/D70</f>
        <v>0.5228602605942666</v>
      </c>
      <c r="J70" s="129">
        <v>38</v>
      </c>
      <c r="K70" s="130">
        <v>620572.57739999995</v>
      </c>
      <c r="L70" s="29">
        <v>709772</v>
      </c>
      <c r="M70" s="28">
        <v>166829.87239999999</v>
      </c>
      <c r="N70" s="29">
        <v>185645</v>
      </c>
      <c r="O70" s="109">
        <f>+M70/K70</f>
        <v>0.26883216963753642</v>
      </c>
      <c r="P70" s="111">
        <v>61</v>
      </c>
      <c r="Q70" s="109">
        <f>+N70/L70</f>
        <v>0.26155582356024187</v>
      </c>
      <c r="R70" s="129">
        <v>61</v>
      </c>
    </row>
    <row r="71" spans="1:18" x14ac:dyDescent="0.3">
      <c r="A71" s="2" t="s">
        <v>26</v>
      </c>
      <c r="B71" t="s">
        <v>138</v>
      </c>
      <c r="C71" s="130">
        <v>2329836.1335999998</v>
      </c>
      <c r="D71" s="29">
        <v>2562250</v>
      </c>
      <c r="E71" s="53">
        <v>457007.17099999997</v>
      </c>
      <c r="F71" s="29">
        <v>565048</v>
      </c>
      <c r="G71" s="109">
        <f>+E71/C71</f>
        <v>0.19615421205346525</v>
      </c>
      <c r="H71" s="111">
        <v>81</v>
      </c>
      <c r="I71" s="109">
        <f>+F71/D71</f>
        <v>0.22052805151722119</v>
      </c>
      <c r="J71" s="129">
        <v>80</v>
      </c>
      <c r="K71" s="130">
        <v>2235411.1533999997</v>
      </c>
      <c r="L71" s="29">
        <v>2514353</v>
      </c>
      <c r="M71" s="28">
        <v>600572.60359999991</v>
      </c>
      <c r="N71" s="29">
        <v>712352</v>
      </c>
      <c r="O71" s="109">
        <f>+M71/K71</f>
        <v>0.26866315070788893</v>
      </c>
      <c r="P71" s="111">
        <v>62</v>
      </c>
      <c r="Q71" s="109">
        <f>+N71/L71</f>
        <v>0.28331423630651703</v>
      </c>
      <c r="R71" s="129">
        <v>62</v>
      </c>
    </row>
    <row r="72" spans="1:18" x14ac:dyDescent="0.3">
      <c r="A72" s="2" t="s">
        <v>45</v>
      </c>
      <c r="B72" t="s">
        <v>157</v>
      </c>
      <c r="C72" s="130">
        <v>1019973.3671999999</v>
      </c>
      <c r="D72" s="29">
        <v>1146984</v>
      </c>
      <c r="E72" s="53">
        <v>468629.15179999993</v>
      </c>
      <c r="F72" s="29">
        <v>551160</v>
      </c>
      <c r="G72" s="109">
        <f>+E72/C72</f>
        <v>0.45945234147286274</v>
      </c>
      <c r="H72" s="111">
        <v>41</v>
      </c>
      <c r="I72" s="109">
        <f>+F72/D72</f>
        <v>0.48052980686740182</v>
      </c>
      <c r="J72" s="129">
        <v>47</v>
      </c>
      <c r="K72" s="130">
        <v>680733.91519999993</v>
      </c>
      <c r="L72" s="29">
        <v>759450</v>
      </c>
      <c r="M72" s="28">
        <v>182520.99199999997</v>
      </c>
      <c r="N72" s="29">
        <v>205807</v>
      </c>
      <c r="O72" s="109">
        <f>+M72/K72</f>
        <v>0.26812384093772562</v>
      </c>
      <c r="P72" s="111">
        <v>63</v>
      </c>
      <c r="Q72" s="109">
        <f>+N72/L72</f>
        <v>0.27099479886760153</v>
      </c>
      <c r="R72" s="129">
        <v>63</v>
      </c>
    </row>
    <row r="73" spans="1:18" x14ac:dyDescent="0.3">
      <c r="A73" s="2" t="s">
        <v>50</v>
      </c>
      <c r="B73" t="s">
        <v>162</v>
      </c>
      <c r="C73" s="130">
        <v>995821.13719999988</v>
      </c>
      <c r="D73" s="29">
        <v>1018244</v>
      </c>
      <c r="E73" s="53">
        <v>203761.70379999999</v>
      </c>
      <c r="F73" s="29">
        <v>217332</v>
      </c>
      <c r="G73" s="109">
        <f>+E73/C73</f>
        <v>0.20461676920508734</v>
      </c>
      <c r="H73" s="111">
        <v>79</v>
      </c>
      <c r="I73" s="109">
        <f>+F73/D73</f>
        <v>0.21343803646277318</v>
      </c>
      <c r="J73" s="129">
        <v>82</v>
      </c>
      <c r="K73" s="130">
        <v>944143.79719999991</v>
      </c>
      <c r="L73" s="29">
        <v>994346</v>
      </c>
      <c r="M73" s="28">
        <v>252019.18439999997</v>
      </c>
      <c r="N73" s="29">
        <v>281693</v>
      </c>
      <c r="O73" s="109">
        <f>+M73/K73</f>
        <v>0.2669288143897155</v>
      </c>
      <c r="P73" s="111">
        <v>64</v>
      </c>
      <c r="Q73" s="109">
        <f>+N73/L73</f>
        <v>0.28329474850806458</v>
      </c>
      <c r="R73" s="129">
        <v>64</v>
      </c>
    </row>
    <row r="74" spans="1:18" x14ac:dyDescent="0.3">
      <c r="A74" s="2" t="s">
        <v>78</v>
      </c>
      <c r="B74" t="s">
        <v>190</v>
      </c>
      <c r="C74" s="130">
        <v>468120.81059999997</v>
      </c>
      <c r="D74" s="29">
        <v>538421</v>
      </c>
      <c r="E74" s="53">
        <v>210613.46859999999</v>
      </c>
      <c r="F74" s="29">
        <v>267364</v>
      </c>
      <c r="G74" s="109">
        <f>+E74/C74</f>
        <v>0.44991263757330596</v>
      </c>
      <c r="H74" s="111">
        <v>46</v>
      </c>
      <c r="I74" s="109">
        <f>+F74/D74</f>
        <v>0.49657052752400072</v>
      </c>
      <c r="J74" s="129">
        <v>43</v>
      </c>
      <c r="K74" s="130">
        <v>320018.85439999995</v>
      </c>
      <c r="L74" s="29">
        <v>341455</v>
      </c>
      <c r="M74" s="28">
        <v>85047.169199999989</v>
      </c>
      <c r="N74" s="29">
        <v>89876</v>
      </c>
      <c r="O74" s="109">
        <f>+M74/K74</f>
        <v>0.26575674536256322</v>
      </c>
      <c r="P74" s="111">
        <v>65</v>
      </c>
      <c r="Q74" s="109">
        <f>+N74/L74</f>
        <v>0.26321477207831195</v>
      </c>
      <c r="R74" s="129">
        <v>65</v>
      </c>
    </row>
    <row r="75" spans="1:18" x14ac:dyDescent="0.3">
      <c r="A75" s="2" t="s">
        <v>54</v>
      </c>
      <c r="B75" t="s">
        <v>166</v>
      </c>
      <c r="C75" s="130">
        <v>2890181.1201999998</v>
      </c>
      <c r="D75" s="29">
        <v>3156608</v>
      </c>
      <c r="E75" s="53">
        <v>1023272.7665999999</v>
      </c>
      <c r="F75" s="29">
        <v>1293077</v>
      </c>
      <c r="G75" s="109">
        <f>+E75/C75</f>
        <v>0.35405143277982165</v>
      </c>
      <c r="H75" s="111">
        <v>64</v>
      </c>
      <c r="I75" s="109">
        <f>+F75/D75</f>
        <v>0.40964129850776532</v>
      </c>
      <c r="J75" s="129">
        <v>56</v>
      </c>
      <c r="K75" s="130">
        <v>2275366.5307999998</v>
      </c>
      <c r="L75" s="29">
        <v>2369815</v>
      </c>
      <c r="M75" s="28">
        <v>604674.26659999997</v>
      </c>
      <c r="N75" s="29">
        <v>645390</v>
      </c>
      <c r="O75" s="109">
        <f>+M75/K75</f>
        <v>0.2657480710975394</v>
      </c>
      <c r="P75" s="111">
        <v>66</v>
      </c>
      <c r="Q75" s="109">
        <f>+N75/L75</f>
        <v>0.27233771412536423</v>
      </c>
      <c r="R75" s="129">
        <v>66</v>
      </c>
    </row>
    <row r="76" spans="1:18" x14ac:dyDescent="0.3">
      <c r="A76" s="2" t="s">
        <v>61</v>
      </c>
      <c r="B76" t="s">
        <v>173</v>
      </c>
      <c r="C76" s="130">
        <v>3383157.6471999995</v>
      </c>
      <c r="D76" s="29">
        <v>4286110</v>
      </c>
      <c r="E76" s="53">
        <v>564344.25859999994</v>
      </c>
      <c r="F76" s="29">
        <v>680584</v>
      </c>
      <c r="G76" s="109">
        <f>+E76/C76</f>
        <v>0.16680992062757341</v>
      </c>
      <c r="H76" s="111">
        <v>85</v>
      </c>
      <c r="I76" s="109">
        <f>+F76/D76</f>
        <v>0.15878827188289615</v>
      </c>
      <c r="J76" s="129">
        <v>86</v>
      </c>
      <c r="K76" s="130">
        <v>3197155.3611999997</v>
      </c>
      <c r="L76" s="29">
        <v>4216842</v>
      </c>
      <c r="M76" s="28">
        <v>849485.12459999998</v>
      </c>
      <c r="N76" s="29">
        <v>1088790</v>
      </c>
      <c r="O76" s="109">
        <f>+M76/K76</f>
        <v>0.26570029561564995</v>
      </c>
      <c r="P76" s="111">
        <v>67</v>
      </c>
      <c r="Q76" s="109">
        <f>+N76/L76</f>
        <v>0.25820033095857042</v>
      </c>
      <c r="R76" s="129">
        <v>67</v>
      </c>
    </row>
    <row r="77" spans="1:18" x14ac:dyDescent="0.3">
      <c r="A77" s="2" t="s">
        <v>35</v>
      </c>
      <c r="B77" t="s">
        <v>147</v>
      </c>
      <c r="C77" s="130">
        <v>1512331.9343999999</v>
      </c>
      <c r="D77" s="29">
        <v>1539921</v>
      </c>
      <c r="E77" s="53">
        <v>294446.40099999995</v>
      </c>
      <c r="F77" s="29">
        <v>338644</v>
      </c>
      <c r="G77" s="109">
        <f>+E77/C77</f>
        <v>0.19469694073266933</v>
      </c>
      <c r="H77" s="111">
        <v>82</v>
      </c>
      <c r="I77" s="109">
        <f>+F77/D77</f>
        <v>0.21990998239520079</v>
      </c>
      <c r="J77" s="129">
        <v>81</v>
      </c>
      <c r="K77" s="130">
        <v>1479477.6739999999</v>
      </c>
      <c r="L77" s="29">
        <v>1485930</v>
      </c>
      <c r="M77" s="28">
        <v>389032.79759999999</v>
      </c>
      <c r="N77" s="29">
        <v>381397</v>
      </c>
      <c r="O77" s="109">
        <f>+M77/K77</f>
        <v>0.26295280046246916</v>
      </c>
      <c r="P77" s="111">
        <v>68</v>
      </c>
      <c r="Q77" s="109">
        <f>+N77/L77</f>
        <v>0.25667225239412356</v>
      </c>
      <c r="R77" s="129">
        <v>68</v>
      </c>
    </row>
    <row r="78" spans="1:18" x14ac:dyDescent="0.3">
      <c r="A78" s="2" t="s">
        <v>67</v>
      </c>
      <c r="B78" t="s">
        <v>179</v>
      </c>
      <c r="C78" s="130">
        <v>417102.38679999998</v>
      </c>
      <c r="D78" s="29">
        <v>427513</v>
      </c>
      <c r="E78" s="53">
        <v>124751.9898</v>
      </c>
      <c r="F78" s="29">
        <v>144108</v>
      </c>
      <c r="G78" s="109">
        <f>+E78/C78</f>
        <v>0.29909200653847712</v>
      </c>
      <c r="H78" s="111">
        <v>70</v>
      </c>
      <c r="I78" s="109">
        <f>+F78/D78</f>
        <v>0.33708448631971427</v>
      </c>
      <c r="J78" s="129">
        <v>66</v>
      </c>
      <c r="K78" s="130">
        <v>365502.14119999995</v>
      </c>
      <c r="L78" s="29">
        <v>376321</v>
      </c>
      <c r="M78" s="28">
        <v>95713.902199999997</v>
      </c>
      <c r="N78" s="29">
        <v>107094</v>
      </c>
      <c r="O78" s="109">
        <f>+M78/K78</f>
        <v>0.26186960734554515</v>
      </c>
      <c r="P78" s="111">
        <v>69</v>
      </c>
      <c r="Q78" s="109">
        <f>+N78/L78</f>
        <v>0.28458151418602734</v>
      </c>
      <c r="R78" s="129">
        <v>69</v>
      </c>
    </row>
    <row r="79" spans="1:18" x14ac:dyDescent="0.3">
      <c r="A79" s="2" t="s">
        <v>27</v>
      </c>
      <c r="B79" t="s">
        <v>139</v>
      </c>
      <c r="C79" s="130">
        <v>1394407.6173999999</v>
      </c>
      <c r="D79" s="29">
        <v>1487172</v>
      </c>
      <c r="E79" s="53">
        <v>176377.53199999998</v>
      </c>
      <c r="F79" s="29">
        <v>201049</v>
      </c>
      <c r="G79" s="109">
        <f>+E79/C79</f>
        <v>0.12648922008104915</v>
      </c>
      <c r="H79" s="111">
        <v>88</v>
      </c>
      <c r="I79" s="109">
        <f>+F79/D79</f>
        <v>0.13518880129534444</v>
      </c>
      <c r="J79" s="129">
        <v>88</v>
      </c>
      <c r="K79" s="130">
        <v>1502044.6503999999</v>
      </c>
      <c r="L79" s="29">
        <v>1627716</v>
      </c>
      <c r="M79" s="28">
        <v>391761.21659999999</v>
      </c>
      <c r="N79" s="29">
        <v>437045</v>
      </c>
      <c r="O79" s="109">
        <f>+M79/K79</f>
        <v>0.26081862246616472</v>
      </c>
      <c r="P79" s="111">
        <v>70</v>
      </c>
      <c r="Q79" s="109">
        <f>+N79/L79</f>
        <v>0.26850199912023964</v>
      </c>
      <c r="R79" s="129">
        <v>70</v>
      </c>
    </row>
    <row r="80" spans="1:18" x14ac:dyDescent="0.3">
      <c r="A80" s="2" t="s">
        <v>17</v>
      </c>
      <c r="B80" t="s">
        <v>129</v>
      </c>
      <c r="C80" s="130">
        <v>875997.16599999997</v>
      </c>
      <c r="D80" s="29">
        <v>929573</v>
      </c>
      <c r="E80" s="53">
        <v>260732.05619999996</v>
      </c>
      <c r="F80" s="29">
        <v>285919</v>
      </c>
      <c r="G80" s="109">
        <f>+E80/C80</f>
        <v>0.297640296475571</v>
      </c>
      <c r="H80" s="111">
        <v>71</v>
      </c>
      <c r="I80" s="109">
        <f>+F80/D80</f>
        <v>0.30758100762393054</v>
      </c>
      <c r="J80" s="129">
        <v>71</v>
      </c>
      <c r="K80" s="130">
        <v>733872.43499999994</v>
      </c>
      <c r="L80" s="29">
        <v>791221</v>
      </c>
      <c r="M80" s="28">
        <v>189959.397</v>
      </c>
      <c r="N80" s="29">
        <v>202024</v>
      </c>
      <c r="O80" s="109">
        <f>+M80/K80</f>
        <v>0.25884525421642252</v>
      </c>
      <c r="P80" s="111">
        <v>71</v>
      </c>
      <c r="Q80" s="109">
        <f>+N80/L80</f>
        <v>0.25533194897506512</v>
      </c>
      <c r="R80" s="129">
        <v>71</v>
      </c>
    </row>
    <row r="81" spans="1:18" x14ac:dyDescent="0.3">
      <c r="A81" s="2" t="s">
        <v>94</v>
      </c>
      <c r="B81" t="s">
        <v>206</v>
      </c>
      <c r="C81" s="130">
        <v>271271.10159999999</v>
      </c>
      <c r="D81" s="29">
        <v>279146</v>
      </c>
      <c r="E81" s="53">
        <v>144590.5472</v>
      </c>
      <c r="F81" s="29">
        <v>159973</v>
      </c>
      <c r="G81" s="109">
        <f>+E81/C81</f>
        <v>0.53301124353896168</v>
      </c>
      <c r="H81" s="111">
        <v>30</v>
      </c>
      <c r="I81" s="109">
        <f>+F81/D81</f>
        <v>0.57308003696990106</v>
      </c>
      <c r="J81" s="129">
        <v>26</v>
      </c>
      <c r="K81" s="130">
        <v>158133.86499999999</v>
      </c>
      <c r="L81" s="29">
        <v>156354</v>
      </c>
      <c r="M81" s="28">
        <v>40033.676399999997</v>
      </c>
      <c r="N81" s="29">
        <v>44363</v>
      </c>
      <c r="O81" s="109">
        <f>+M81/K81</f>
        <v>0.2531632070081889</v>
      </c>
      <c r="P81" s="111">
        <v>72</v>
      </c>
      <c r="Q81" s="109">
        <f>+N81/L81</f>
        <v>0.28373434641902351</v>
      </c>
      <c r="R81" s="129">
        <v>72</v>
      </c>
    </row>
    <row r="82" spans="1:18" x14ac:dyDescent="0.3">
      <c r="A82" s="2" t="s">
        <v>97</v>
      </c>
      <c r="B82" t="s">
        <v>209</v>
      </c>
      <c r="C82" s="130">
        <v>1529071.0559999999</v>
      </c>
      <c r="D82" s="29">
        <v>1667637</v>
      </c>
      <c r="E82" s="53">
        <v>302308.82519999996</v>
      </c>
      <c r="F82" s="29">
        <v>346188</v>
      </c>
      <c r="G82" s="109">
        <f>+E82/C82</f>
        <v>0.19770750614482888</v>
      </c>
      <c r="H82" s="111">
        <v>80</v>
      </c>
      <c r="I82" s="109">
        <f>+F82/D82</f>
        <v>0.20759193997254799</v>
      </c>
      <c r="J82" s="129">
        <v>83</v>
      </c>
      <c r="K82" s="130">
        <v>1460322.1247999999</v>
      </c>
      <c r="L82" s="29">
        <v>1617175</v>
      </c>
      <c r="M82" s="28">
        <v>367306.63199999998</v>
      </c>
      <c r="N82" s="29">
        <v>410035</v>
      </c>
      <c r="O82" s="109">
        <f>+M82/K82</f>
        <v>0.25152439024390244</v>
      </c>
      <c r="P82" s="111">
        <v>73</v>
      </c>
      <c r="Q82" s="109">
        <f>+N82/L82</f>
        <v>0.2535501723684821</v>
      </c>
      <c r="R82" s="129">
        <v>73</v>
      </c>
    </row>
    <row r="83" spans="1:18" x14ac:dyDescent="0.3">
      <c r="A83" s="2" t="s">
        <v>93</v>
      </c>
      <c r="B83" t="s">
        <v>205</v>
      </c>
      <c r="C83" s="130">
        <v>732399.20919999992</v>
      </c>
      <c r="D83" s="29">
        <v>753043</v>
      </c>
      <c r="E83" s="53">
        <v>226181.71899999998</v>
      </c>
      <c r="F83" s="29">
        <v>213016</v>
      </c>
      <c r="G83" s="109">
        <f>+E83/C83</f>
        <v>0.30882299729277207</v>
      </c>
      <c r="H83" s="111">
        <v>69</v>
      </c>
      <c r="I83" s="109">
        <f>+F83/D83</f>
        <v>0.28287362076269218</v>
      </c>
      <c r="J83" s="129">
        <v>74</v>
      </c>
      <c r="K83" s="130">
        <v>602974.576</v>
      </c>
      <c r="L83" s="29">
        <v>662997</v>
      </c>
      <c r="M83" s="28">
        <v>149083.7052</v>
      </c>
      <c r="N83" s="29">
        <v>162663</v>
      </c>
      <c r="O83" s="109">
        <f>+M83/K83</f>
        <v>0.24724708326674125</v>
      </c>
      <c r="P83" s="111">
        <v>74</v>
      </c>
      <c r="Q83" s="109">
        <f>+N83/L83</f>
        <v>0.24534500156109304</v>
      </c>
      <c r="R83" s="129">
        <v>74</v>
      </c>
    </row>
    <row r="84" spans="1:18" x14ac:dyDescent="0.3">
      <c r="A84" s="2" t="s">
        <v>62</v>
      </c>
      <c r="B84" t="s">
        <v>174</v>
      </c>
      <c r="C84" s="130">
        <v>1054033.4321999999</v>
      </c>
      <c r="D84" s="29">
        <v>1082235</v>
      </c>
      <c r="E84" s="53">
        <v>302355.80459999997</v>
      </c>
      <c r="F84" s="29">
        <v>314694</v>
      </c>
      <c r="G84" s="109">
        <f>+E84/C84</f>
        <v>0.28685599086635877</v>
      </c>
      <c r="H84" s="111">
        <v>74</v>
      </c>
      <c r="I84" s="109">
        <f>+F84/D84</f>
        <v>0.2907815770142344</v>
      </c>
      <c r="J84" s="129">
        <v>72</v>
      </c>
      <c r="K84" s="130">
        <v>900731.21779999987</v>
      </c>
      <c r="L84" s="29">
        <v>939064</v>
      </c>
      <c r="M84" s="28">
        <v>221046.50919999997</v>
      </c>
      <c r="N84" s="29">
        <v>231275</v>
      </c>
      <c r="O84" s="109">
        <f>+M84/K84</f>
        <v>0.24540784734862112</v>
      </c>
      <c r="P84" s="111">
        <v>75</v>
      </c>
      <c r="Q84" s="109">
        <f>+N84/L84</f>
        <v>0.2462824685005495</v>
      </c>
      <c r="R84" s="129">
        <v>75</v>
      </c>
    </row>
    <row r="85" spans="1:18" x14ac:dyDescent="0.3">
      <c r="A85" s="2" t="s">
        <v>9</v>
      </c>
      <c r="B85" t="s">
        <v>121</v>
      </c>
      <c r="C85" s="130">
        <v>851888.30159999989</v>
      </c>
      <c r="D85" s="29">
        <v>1066000</v>
      </c>
      <c r="E85" s="53">
        <v>227844.06699999998</v>
      </c>
      <c r="F85" s="29">
        <v>272509</v>
      </c>
      <c r="G85" s="109">
        <f>+E85/C85</f>
        <v>0.26745767792804259</v>
      </c>
      <c r="H85" s="111">
        <v>75</v>
      </c>
      <c r="I85" s="109">
        <f>+F85/D85</f>
        <v>0.25563696060037522</v>
      </c>
      <c r="J85" s="129">
        <v>77</v>
      </c>
      <c r="K85" s="130">
        <v>752176.33199999994</v>
      </c>
      <c r="L85" s="29">
        <v>1000853</v>
      </c>
      <c r="M85" s="28">
        <v>184403.7818</v>
      </c>
      <c r="N85" s="29">
        <v>257001</v>
      </c>
      <c r="O85" s="109">
        <f>+M85/K85</f>
        <v>0.24516030876653536</v>
      </c>
      <c r="P85" s="111">
        <v>76</v>
      </c>
      <c r="Q85" s="109">
        <f>+N85/L85</f>
        <v>0.25678196498386874</v>
      </c>
      <c r="R85" s="129">
        <v>76</v>
      </c>
    </row>
    <row r="86" spans="1:18" x14ac:dyDescent="0.3">
      <c r="A86" s="2" t="s">
        <v>29</v>
      </c>
      <c r="B86" t="s">
        <v>141</v>
      </c>
      <c r="C86" s="130">
        <v>487965.39099999995</v>
      </c>
      <c r="D86" s="29">
        <v>531604</v>
      </c>
      <c r="E86" s="53">
        <v>211973.46199999997</v>
      </c>
      <c r="F86" s="29">
        <v>256858</v>
      </c>
      <c r="G86" s="109">
        <f>+E86/C86</f>
        <v>0.43440265623264251</v>
      </c>
      <c r="H86" s="111">
        <v>51</v>
      </c>
      <c r="I86" s="109">
        <f>+F86/D86</f>
        <v>0.48317544638490306</v>
      </c>
      <c r="J86" s="129">
        <v>46</v>
      </c>
      <c r="K86" s="130">
        <v>329842.36739999999</v>
      </c>
      <c r="L86" s="29">
        <v>336162</v>
      </c>
      <c r="M86" s="28">
        <v>80401.026999999987</v>
      </c>
      <c r="N86" s="29">
        <v>78775</v>
      </c>
      <c r="O86" s="109">
        <f>+M86/K86</f>
        <v>0.24375591175192368</v>
      </c>
      <c r="P86" s="111">
        <v>77</v>
      </c>
      <c r="Q86" s="109">
        <f>+N86/L86</f>
        <v>0.23433642113028838</v>
      </c>
      <c r="R86" s="129">
        <v>77</v>
      </c>
    </row>
    <row r="87" spans="1:18" x14ac:dyDescent="0.3">
      <c r="A87" s="2" t="s">
        <v>87</v>
      </c>
      <c r="B87" t="s">
        <v>199</v>
      </c>
      <c r="C87" s="130">
        <v>4482386.4667999996</v>
      </c>
      <c r="D87" s="29">
        <v>5175199</v>
      </c>
      <c r="E87" s="53">
        <v>444925.03299999994</v>
      </c>
      <c r="F87" s="29">
        <v>494662</v>
      </c>
      <c r="G87" s="109">
        <f>+E87/C87</f>
        <v>9.9260747884069522E-2</v>
      </c>
      <c r="H87" s="111">
        <v>92</v>
      </c>
      <c r="I87" s="109">
        <f>+F87/D87</f>
        <v>9.5583184337452526E-2</v>
      </c>
      <c r="J87" s="129">
        <v>92</v>
      </c>
      <c r="K87" s="130">
        <v>4607460.0847999994</v>
      </c>
      <c r="L87" s="29">
        <v>5387759</v>
      </c>
      <c r="M87" s="28">
        <v>1107071.9701999999</v>
      </c>
      <c r="N87" s="29">
        <v>1227440</v>
      </c>
      <c r="O87" s="109">
        <f>+M87/K87</f>
        <v>0.24027814670651795</v>
      </c>
      <c r="P87" s="111">
        <v>78</v>
      </c>
      <c r="Q87" s="109">
        <f>+N87/L87</f>
        <v>0.22782013820588487</v>
      </c>
      <c r="R87" s="129">
        <v>78</v>
      </c>
    </row>
    <row r="88" spans="1:18" x14ac:dyDescent="0.3">
      <c r="A88" s="2" t="s">
        <v>79</v>
      </c>
      <c r="B88" t="s">
        <v>191</v>
      </c>
      <c r="C88" s="130">
        <v>7461423.7013999997</v>
      </c>
      <c r="D88" s="29">
        <v>9102674</v>
      </c>
      <c r="E88" s="53">
        <v>1434777.3772</v>
      </c>
      <c r="F88" s="29">
        <v>2353091</v>
      </c>
      <c r="G88" s="109">
        <f>+E88/C88</f>
        <v>0.19229270908858725</v>
      </c>
      <c r="H88" s="111">
        <v>83</v>
      </c>
      <c r="I88" s="109">
        <f>+F88/D88</f>
        <v>0.25850546773398675</v>
      </c>
      <c r="J88" s="129">
        <v>76</v>
      </c>
      <c r="K88" s="130">
        <v>7126546.1059999997</v>
      </c>
      <c r="L88" s="29">
        <v>8126004</v>
      </c>
      <c r="M88" s="28">
        <v>1648279.4765999999</v>
      </c>
      <c r="N88" s="29">
        <v>1797322</v>
      </c>
      <c r="O88" s="109">
        <f>+M88/K88</f>
        <v>0.23128728167664225</v>
      </c>
      <c r="P88" s="111">
        <v>79</v>
      </c>
      <c r="Q88" s="109">
        <f>+N88/L88</f>
        <v>0.22118153030690116</v>
      </c>
      <c r="R88" s="129">
        <v>79</v>
      </c>
    </row>
    <row r="89" spans="1:18" x14ac:dyDescent="0.3">
      <c r="A89" s="2" t="s">
        <v>12</v>
      </c>
      <c r="B89" t="s">
        <v>124</v>
      </c>
      <c r="C89" s="130">
        <v>274331.9902</v>
      </c>
      <c r="D89" s="29">
        <v>287892</v>
      </c>
      <c r="E89" s="53">
        <v>108338.1102</v>
      </c>
      <c r="F89" s="29">
        <v>115684</v>
      </c>
      <c r="G89" s="109">
        <f>+E89/C89</f>
        <v>0.39491606546147529</v>
      </c>
      <c r="H89" s="111">
        <v>57</v>
      </c>
      <c r="I89" s="109">
        <f>+F89/D89</f>
        <v>0.40183124227140732</v>
      </c>
      <c r="J89" s="129">
        <v>58</v>
      </c>
      <c r="K89" s="130">
        <v>200451.46299999999</v>
      </c>
      <c r="L89" s="29">
        <v>195889</v>
      </c>
      <c r="M89" s="28">
        <v>46033.788999999997</v>
      </c>
      <c r="N89" s="29">
        <v>31963</v>
      </c>
      <c r="O89" s="109">
        <f>+M89/K89</f>
        <v>0.22965055136564405</v>
      </c>
      <c r="P89" s="111">
        <v>80</v>
      </c>
      <c r="Q89" s="109">
        <f>+N89/L89</f>
        <v>0.16316893751052891</v>
      </c>
      <c r="R89" s="129">
        <v>80</v>
      </c>
    </row>
    <row r="90" spans="1:18" x14ac:dyDescent="0.3">
      <c r="A90" s="2" t="s">
        <v>83</v>
      </c>
      <c r="B90" t="s">
        <v>195</v>
      </c>
      <c r="C90" s="130">
        <v>452766.97899999993</v>
      </c>
      <c r="D90" s="29">
        <v>485152</v>
      </c>
      <c r="E90" s="53">
        <v>257362.78999999998</v>
      </c>
      <c r="F90" s="29">
        <v>286580</v>
      </c>
      <c r="G90" s="109">
        <f>+E90/C90</f>
        <v>0.56842217285461538</v>
      </c>
      <c r="H90" s="111">
        <v>26</v>
      </c>
      <c r="I90" s="109">
        <f>+F90/D90</f>
        <v>0.59070147087922964</v>
      </c>
      <c r="J90" s="129">
        <v>24</v>
      </c>
      <c r="K90" s="130">
        <v>233365.95339999997</v>
      </c>
      <c r="L90" s="29">
        <v>246355</v>
      </c>
      <c r="M90" s="28">
        <v>53526.400999999998</v>
      </c>
      <c r="N90" s="29">
        <v>56948</v>
      </c>
      <c r="O90" s="109">
        <f>+M90/K90</f>
        <v>0.22936679588497336</v>
      </c>
      <c r="P90" s="111">
        <v>81</v>
      </c>
      <c r="Q90" s="109">
        <f>+N90/L90</f>
        <v>0.23116234701954497</v>
      </c>
      <c r="R90" s="129">
        <v>81</v>
      </c>
    </row>
    <row r="91" spans="1:18" x14ac:dyDescent="0.3">
      <c r="A91" s="2" t="s">
        <v>33</v>
      </c>
      <c r="B91" t="s">
        <v>145</v>
      </c>
      <c r="C91" s="130">
        <v>518516.45619999996</v>
      </c>
      <c r="D91" s="29">
        <v>560473</v>
      </c>
      <c r="E91" s="53">
        <v>197789.29699999999</v>
      </c>
      <c r="F91" s="29">
        <v>199451</v>
      </c>
      <c r="G91" s="109">
        <f>+E91/C91</f>
        <v>0.38145230423257687</v>
      </c>
      <c r="H91" s="111">
        <v>59</v>
      </c>
      <c r="I91" s="109">
        <f>+F91/D91</f>
        <v>0.35586192376796028</v>
      </c>
      <c r="J91" s="129">
        <v>64</v>
      </c>
      <c r="K91" s="130">
        <v>377813.15319999994</v>
      </c>
      <c r="L91" s="29">
        <v>429811</v>
      </c>
      <c r="M91" s="28">
        <v>85815.703999999998</v>
      </c>
      <c r="N91" s="29">
        <v>88753</v>
      </c>
      <c r="O91" s="109">
        <f>+M91/K91</f>
        <v>0.22713794708616833</v>
      </c>
      <c r="P91" s="111">
        <v>82</v>
      </c>
      <c r="Q91" s="109">
        <f>+N91/L91</f>
        <v>0.20649308649615761</v>
      </c>
      <c r="R91" s="129">
        <v>82</v>
      </c>
    </row>
    <row r="92" spans="1:18" x14ac:dyDescent="0.3">
      <c r="A92" s="2" t="s">
        <v>46</v>
      </c>
      <c r="B92" t="s">
        <v>158</v>
      </c>
      <c r="C92" s="130">
        <v>538686.27859999996</v>
      </c>
      <c r="D92" s="29">
        <v>601683</v>
      </c>
      <c r="E92" s="53">
        <v>143859.35499999998</v>
      </c>
      <c r="F92" s="29">
        <v>145763</v>
      </c>
      <c r="G92" s="109">
        <f>+E92/C92</f>
        <v>0.26705591123256056</v>
      </c>
      <c r="H92" s="111">
        <v>76</v>
      </c>
      <c r="I92" s="109">
        <f>+F92/D92</f>
        <v>0.2422587974066078</v>
      </c>
      <c r="J92" s="129">
        <v>79</v>
      </c>
      <c r="K92" s="130">
        <v>465281.56839999993</v>
      </c>
      <c r="L92" s="29">
        <v>527453</v>
      </c>
      <c r="M92" s="28">
        <v>105389.24939999999</v>
      </c>
      <c r="N92" s="29">
        <v>95239</v>
      </c>
      <c r="O92" s="109">
        <f>+M92/K92</f>
        <v>0.22650639216681251</v>
      </c>
      <c r="P92" s="111">
        <v>83</v>
      </c>
      <c r="Q92" s="109">
        <f>+N92/L92</f>
        <v>0.18056395546143447</v>
      </c>
      <c r="R92" s="129">
        <v>83</v>
      </c>
    </row>
    <row r="93" spans="1:18" x14ac:dyDescent="0.3">
      <c r="A93" s="2" t="s">
        <v>74</v>
      </c>
      <c r="B93" t="s">
        <v>186</v>
      </c>
      <c r="C93" s="130">
        <v>357557.80419999996</v>
      </c>
      <c r="D93" s="29">
        <v>376157</v>
      </c>
      <c r="E93" s="53">
        <v>105791.58579999999</v>
      </c>
      <c r="F93" s="29">
        <v>121635</v>
      </c>
      <c r="G93" s="109">
        <f>+E93/C93</f>
        <v>0.29587268004595269</v>
      </c>
      <c r="H93" s="111">
        <v>73</v>
      </c>
      <c r="I93" s="109">
        <f>+F93/D93</f>
        <v>0.32336231945703525</v>
      </c>
      <c r="J93" s="129">
        <v>69</v>
      </c>
      <c r="K93" s="130">
        <v>294153.68319999997</v>
      </c>
      <c r="L93" s="29">
        <v>307135</v>
      </c>
      <c r="M93" s="28">
        <v>64355.754999999997</v>
      </c>
      <c r="N93" s="29">
        <v>72209</v>
      </c>
      <c r="O93" s="109">
        <f>+M93/K93</f>
        <v>0.21878276110601494</v>
      </c>
      <c r="P93" s="111">
        <v>84</v>
      </c>
      <c r="Q93" s="109">
        <f>+N93/L93</f>
        <v>0.23510508408354633</v>
      </c>
      <c r="R93" s="129">
        <v>84</v>
      </c>
    </row>
    <row r="94" spans="1:18" x14ac:dyDescent="0.3">
      <c r="A94" s="2" t="s">
        <v>47</v>
      </c>
      <c r="B94" t="s">
        <v>159</v>
      </c>
      <c r="C94" s="130">
        <v>804431.87999999989</v>
      </c>
      <c r="D94" s="29">
        <v>928324</v>
      </c>
      <c r="E94" s="53">
        <v>238754.12919999997</v>
      </c>
      <c r="F94" s="29">
        <v>295901</v>
      </c>
      <c r="G94" s="109">
        <f>+E94/C94</f>
        <v>0.29679844264749927</v>
      </c>
      <c r="H94" s="111">
        <v>72</v>
      </c>
      <c r="I94" s="109">
        <f>+F94/D94</f>
        <v>0.31874754934699523</v>
      </c>
      <c r="J94" s="129">
        <v>70</v>
      </c>
      <c r="K94" s="130">
        <v>630732.17379999999</v>
      </c>
      <c r="L94" s="29">
        <v>739860</v>
      </c>
      <c r="M94" s="28">
        <v>135318.74099999998</v>
      </c>
      <c r="N94" s="29">
        <v>164872</v>
      </c>
      <c r="O94" s="109">
        <f>+M94/K94</f>
        <v>0.21454231545655772</v>
      </c>
      <c r="P94" s="111">
        <v>85</v>
      </c>
      <c r="Q94" s="109">
        <f>+N94/L94</f>
        <v>0.22284215932744034</v>
      </c>
      <c r="R94" s="129">
        <v>85</v>
      </c>
    </row>
    <row r="95" spans="1:18" x14ac:dyDescent="0.3">
      <c r="A95" s="2" t="s">
        <v>36</v>
      </c>
      <c r="B95" t="s">
        <v>148</v>
      </c>
      <c r="C95" s="130">
        <v>777271.76379999996</v>
      </c>
      <c r="D95" s="29">
        <v>837629</v>
      </c>
      <c r="E95" s="53">
        <v>460107.81139999995</v>
      </c>
      <c r="F95" s="29">
        <v>519287</v>
      </c>
      <c r="G95" s="109">
        <f>+E95/C95</f>
        <v>0.59195230397998921</v>
      </c>
      <c r="H95" s="111">
        <v>19</v>
      </c>
      <c r="I95" s="109">
        <f>+F95/D95</f>
        <v>0.61994868850051754</v>
      </c>
      <c r="J95" s="129">
        <v>16</v>
      </c>
      <c r="K95" s="130">
        <v>367170.51219999994</v>
      </c>
      <c r="L95" s="29">
        <v>377059</v>
      </c>
      <c r="M95" s="28">
        <v>78137.583599999998</v>
      </c>
      <c r="N95" s="29">
        <v>82536</v>
      </c>
      <c r="O95" s="109">
        <f>+M95/K95</f>
        <v>0.2128100732594724</v>
      </c>
      <c r="P95" s="111">
        <v>86</v>
      </c>
      <c r="Q95" s="109">
        <f>+N95/L95</f>
        <v>0.21889412532256225</v>
      </c>
      <c r="R95" s="129">
        <v>86</v>
      </c>
    </row>
    <row r="96" spans="1:18" x14ac:dyDescent="0.3">
      <c r="A96" s="2" t="s">
        <v>22</v>
      </c>
      <c r="B96" t="s">
        <v>134</v>
      </c>
      <c r="C96" s="130">
        <v>834660.11239999998</v>
      </c>
      <c r="D96" s="29">
        <v>1101522</v>
      </c>
      <c r="E96" s="53">
        <v>282572.65879999998</v>
      </c>
      <c r="F96" s="29">
        <v>302567</v>
      </c>
      <c r="G96" s="109">
        <f>+E96/C96</f>
        <v>0.33854817620011141</v>
      </c>
      <c r="H96" s="111">
        <v>67</v>
      </c>
      <c r="I96" s="109">
        <f>+F96/D96</f>
        <v>0.27468085067751713</v>
      </c>
      <c r="J96" s="129">
        <v>75</v>
      </c>
      <c r="K96" s="130">
        <v>645808.94739999995</v>
      </c>
      <c r="L96" s="29">
        <v>946173</v>
      </c>
      <c r="M96" s="28">
        <v>136565.50199999998</v>
      </c>
      <c r="N96" s="29">
        <v>185121</v>
      </c>
      <c r="O96" s="109">
        <f>+M96/K96</f>
        <v>0.21146424581109791</v>
      </c>
      <c r="P96" s="111">
        <v>87</v>
      </c>
      <c r="Q96" s="109">
        <f>+N96/L96</f>
        <v>0.19565238069570787</v>
      </c>
      <c r="R96" s="129">
        <v>87</v>
      </c>
    </row>
    <row r="97" spans="1:18" x14ac:dyDescent="0.3">
      <c r="A97" s="2" t="s">
        <v>76</v>
      </c>
      <c r="B97" t="s">
        <v>188</v>
      </c>
      <c r="C97" s="130">
        <v>598226.04279999994</v>
      </c>
      <c r="D97" s="29">
        <v>662278</v>
      </c>
      <c r="E97" s="53">
        <v>232138.46599999999</v>
      </c>
      <c r="F97" s="29">
        <v>254401</v>
      </c>
      <c r="G97" s="109">
        <f>+E97/C97</f>
        <v>0.38804473458473115</v>
      </c>
      <c r="H97" s="111">
        <v>58</v>
      </c>
      <c r="I97" s="109">
        <f>+F97/D97</f>
        <v>0.38413022929947849</v>
      </c>
      <c r="J97" s="129">
        <v>59</v>
      </c>
      <c r="K97" s="130">
        <v>420490.92659999995</v>
      </c>
      <c r="L97" s="29">
        <v>479198</v>
      </c>
      <c r="M97" s="28">
        <v>87821.362999999998</v>
      </c>
      <c r="N97" s="29">
        <v>95332</v>
      </c>
      <c r="O97" s="109">
        <f>+M97/K97</f>
        <v>0.2088543591418365</v>
      </c>
      <c r="P97" s="111">
        <v>88</v>
      </c>
      <c r="Q97" s="109">
        <f>+N97/L97</f>
        <v>0.19894073013660324</v>
      </c>
      <c r="R97" s="129">
        <v>88</v>
      </c>
    </row>
    <row r="98" spans="1:18" x14ac:dyDescent="0.3">
      <c r="A98" s="2" t="s">
        <v>69</v>
      </c>
      <c r="B98" t="s">
        <v>181</v>
      </c>
      <c r="C98" s="130">
        <v>342137.71959999995</v>
      </c>
      <c r="D98" s="29">
        <v>429850</v>
      </c>
      <c r="E98" s="53">
        <v>180058.78959999999</v>
      </c>
      <c r="F98" s="29">
        <v>197789</v>
      </c>
      <c r="G98" s="109">
        <f>+E98/C98</f>
        <v>0.52627576348644145</v>
      </c>
      <c r="H98" s="111">
        <v>32</v>
      </c>
      <c r="I98" s="109">
        <f>+F98/D98</f>
        <v>0.46013493078981038</v>
      </c>
      <c r="J98" s="129">
        <v>50</v>
      </c>
      <c r="K98" s="130">
        <v>185344.57439999998</v>
      </c>
      <c r="L98" s="29">
        <v>262965</v>
      </c>
      <c r="M98" s="28">
        <v>38568.882799999999</v>
      </c>
      <c r="N98" s="29">
        <v>42246</v>
      </c>
      <c r="O98" s="109">
        <f>+M98/K98</f>
        <v>0.20809286122809756</v>
      </c>
      <c r="P98" s="111">
        <v>89</v>
      </c>
      <c r="Q98" s="109">
        <f>+N98/L98</f>
        <v>0.16065255832525241</v>
      </c>
      <c r="R98" s="129">
        <v>89</v>
      </c>
    </row>
    <row r="99" spans="1:18" x14ac:dyDescent="0.3">
      <c r="A99" s="2" t="s">
        <v>10</v>
      </c>
      <c r="B99" t="s">
        <v>122</v>
      </c>
      <c r="C99" s="130">
        <v>10228613.956999999</v>
      </c>
      <c r="D99" s="29">
        <v>12839756</v>
      </c>
      <c r="E99" s="53">
        <v>1045432.5881999999</v>
      </c>
      <c r="F99" s="29">
        <v>1501980</v>
      </c>
      <c r="G99" s="109">
        <f>+E99/C99</f>
        <v>0.10220667165609015</v>
      </c>
      <c r="H99" s="111">
        <v>91</v>
      </c>
      <c r="I99" s="109">
        <f>+F99/D99</f>
        <v>0.11697885847674987</v>
      </c>
      <c r="J99" s="129">
        <v>90</v>
      </c>
      <c r="K99" s="130">
        <v>10250420.830799999</v>
      </c>
      <c r="L99" s="29">
        <v>12924200</v>
      </c>
      <c r="M99" s="28">
        <v>1906067.4903999998</v>
      </c>
      <c r="N99" s="29">
        <v>2296126</v>
      </c>
      <c r="O99" s="109">
        <f>+M99/K99</f>
        <v>0.18595016944794449</v>
      </c>
      <c r="P99" s="111">
        <v>90</v>
      </c>
      <c r="Q99" s="109">
        <f>+N99/L99</f>
        <v>0.1776609770817536</v>
      </c>
      <c r="R99" s="129">
        <v>90</v>
      </c>
    </row>
    <row r="100" spans="1:18" x14ac:dyDescent="0.3">
      <c r="A100" s="2" t="s">
        <v>55</v>
      </c>
      <c r="B100" t="s">
        <v>167</v>
      </c>
      <c r="C100" s="130">
        <v>1082408.9897999999</v>
      </c>
      <c r="D100" s="29">
        <v>1304478</v>
      </c>
      <c r="E100" s="53">
        <v>503156.60159999994</v>
      </c>
      <c r="F100" s="29">
        <v>658224</v>
      </c>
      <c r="G100" s="109">
        <f>+E100/C100</f>
        <v>0.46484887537100905</v>
      </c>
      <c r="H100" s="111">
        <v>40</v>
      </c>
      <c r="I100" s="109">
        <f>+F100/D100</f>
        <v>0.50458804211339703</v>
      </c>
      <c r="J100" s="129">
        <v>40</v>
      </c>
      <c r="K100" s="130">
        <v>647756.78559999994</v>
      </c>
      <c r="L100" s="29">
        <v>761400</v>
      </c>
      <c r="M100" s="28">
        <v>119491.50159999999</v>
      </c>
      <c r="N100" s="29">
        <v>156275</v>
      </c>
      <c r="O100" s="109">
        <f>+M100/K100</f>
        <v>0.18446970260499576</v>
      </c>
      <c r="P100" s="111">
        <v>91</v>
      </c>
      <c r="Q100" s="109">
        <f>+N100/L100</f>
        <v>0.20524691358024691</v>
      </c>
      <c r="R100" s="129">
        <v>91</v>
      </c>
    </row>
    <row r="101" spans="1:18" ht="15" thickBot="1" x14ac:dyDescent="0.35">
      <c r="A101" s="2" t="s">
        <v>96</v>
      </c>
      <c r="B101" t="s">
        <v>208</v>
      </c>
      <c r="C101" s="131">
        <v>624197.21879999992</v>
      </c>
      <c r="D101" s="132">
        <v>780539</v>
      </c>
      <c r="E101" s="133">
        <v>349097.89839999995</v>
      </c>
      <c r="F101" s="132">
        <v>433451</v>
      </c>
      <c r="G101" s="134">
        <f>+E101/C101</f>
        <v>0.55927499816665316</v>
      </c>
      <c r="H101" s="135">
        <v>28</v>
      </c>
      <c r="I101" s="136">
        <f>+F101/D101</f>
        <v>0.55532266805374231</v>
      </c>
      <c r="J101" s="137">
        <v>31</v>
      </c>
      <c r="K101" s="131">
        <v>304532.51679999998</v>
      </c>
      <c r="L101" s="132">
        <v>395374</v>
      </c>
      <c r="M101" s="143">
        <v>52362.757399999995</v>
      </c>
      <c r="N101" s="132">
        <v>64849</v>
      </c>
      <c r="O101" s="144">
        <f>+M101/K101</f>
        <v>0.17194471693933736</v>
      </c>
      <c r="P101" s="135">
        <v>92</v>
      </c>
      <c r="Q101" s="144">
        <f>+N101/L101</f>
        <v>0.16401938417801878</v>
      </c>
      <c r="R101" s="137">
        <v>92</v>
      </c>
    </row>
  </sheetData>
  <sortState xmlns:xlrd2="http://schemas.microsoft.com/office/spreadsheetml/2017/richdata2" ref="A10:Q101">
    <sortCondition descending="1" ref="O10:O101"/>
  </sortState>
  <mergeCells count="6">
    <mergeCell ref="M5:N5"/>
    <mergeCell ref="G4:J5"/>
    <mergeCell ref="O4:R5"/>
    <mergeCell ref="C5:D5"/>
    <mergeCell ref="K5:L5"/>
    <mergeCell ref="E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Jobs</vt:lpstr>
      <vt:lpstr>Earnings per job</vt:lpstr>
      <vt:lpstr>Earnings Flows</vt:lpstr>
      <vt:lpstr>Flows as share of earnings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morton</cp:lastModifiedBy>
  <dcterms:created xsi:type="dcterms:W3CDTF">2023-04-21T19:20:34Z</dcterms:created>
  <dcterms:modified xsi:type="dcterms:W3CDTF">2023-04-24T02:36:05Z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2.5.6</vt:lpwstr>
  </property>
</Properties>
</file>