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knash\Documents\"/>
    </mc:Choice>
  </mc:AlternateContent>
  <xr:revisionPtr revIDLastSave="0" documentId="13_ncr:1_{8973DE5B-048D-45F4-B171-DB5242CE862D}" xr6:coauthVersionLast="47" xr6:coauthVersionMax="47" xr10:uidLastSave="{00000000-0000-0000-0000-000000000000}"/>
  <bookViews>
    <workbookView xWindow="-110" yWindow="-110" windowWidth="19420" windowHeight="10300" xr2:uid="{A0E33F5A-9F2E-4180-A86C-ABEE80A502B3}"/>
  </bookViews>
  <sheets>
    <sheet name="General Fund" sheetId="1" r:id="rId1"/>
    <sheet name="Weinberg" sheetId="2" r:id="rId2"/>
    <sheet name="City Housing" sheetId="4" r:id="rId3"/>
    <sheet name="Water and Sewer Fund" sheetId="7" r:id="rId4"/>
    <sheet name="Golf Course Fund" sheetId="8" r:id="rId5"/>
    <sheet name="Airport Fund" sheetId="9" r:id="rId6"/>
    <sheet name="Parking Fund" sheetId="10" r:id="rId7"/>
    <sheet name="Stormwater Fund" sheetId="11" r:id="rId8"/>
  </sheets>
  <definedNames>
    <definedName name="_xlnm._FilterDatabase" localSheetId="0" hidden="1">'General Fund'!$A$1:$E$87</definedName>
    <definedName name="OLE_LINK1" localSheetId="5">'Airport Fund'!#REF!</definedName>
    <definedName name="OLE_LINK1" localSheetId="2">'City Housing'!#REF!</definedName>
    <definedName name="OLE_LINK1" localSheetId="4">'Golf Course Fund'!#REF!</definedName>
    <definedName name="OLE_LINK1" localSheetId="6">'Parking Fund'!#REF!</definedName>
    <definedName name="OLE_LINK1" localSheetId="7">'Stormwater Fund'!#REF!</definedName>
    <definedName name="OLE_LINK1" localSheetId="3">'Water and Sewer Fund'!#REF!</definedName>
    <definedName name="OLE_LINK1" localSheetId="1">Weinberg!#REF!</definedName>
    <definedName name="_xlnm.Print_Area" localSheetId="5">'Airport Fund'!$A$1:$D$8</definedName>
    <definedName name="_xlnm.Print_Area" localSheetId="2">'City Housing'!$A$1:$D$9</definedName>
    <definedName name="_xlnm.Print_Area" localSheetId="4">'Golf Course Fund'!$A$1:$D$15</definedName>
    <definedName name="_xlnm.Print_Area" localSheetId="6">'Parking Fund'!$A$1:$D$20</definedName>
    <definedName name="_xlnm.Print_Area" localSheetId="7">'Stormwater Fund'!$A$1:$D$9</definedName>
    <definedName name="_xlnm.Print_Area" localSheetId="3">'Water and Sewer Fund'!$A$1:$D$31</definedName>
    <definedName name="_xlnm.Print_Area" localSheetId="1">Weinberg!$A$1:$D$9</definedName>
    <definedName name="_xlnm.Print_Titles" localSheetId="5">'Airport Fund'!$1:$4</definedName>
    <definedName name="_xlnm.Print_Titles" localSheetId="2">'City Housing'!$1:$3</definedName>
    <definedName name="_xlnm.Print_Titles" localSheetId="4">'Golf Course Fund'!$1:$4</definedName>
    <definedName name="_xlnm.Print_Titles" localSheetId="6">'Parking Fund'!$1:$4</definedName>
    <definedName name="_xlnm.Print_Titles" localSheetId="7">'Stormwater Fund'!$1:$4</definedName>
    <definedName name="_xlnm.Print_Titles" localSheetId="3">'Water and Sewer Fund'!$1:$3</definedName>
    <definedName name="_xlnm.Print_Titles" localSheetId="1">Weinberg!$1:$3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9" i="1" l="1"/>
  <c r="D30" i="1"/>
  <c r="D84" i="1"/>
  <c r="D77" i="1"/>
  <c r="D69" i="1"/>
  <c r="D17" i="1" l="1"/>
  <c r="D8" i="11" l="1"/>
  <c r="D19" i="10"/>
  <c r="D7" i="9"/>
  <c r="D14" i="8"/>
  <c r="D30" i="7"/>
  <c r="D8" i="4"/>
  <c r="D8" i="2"/>
  <c r="F2" i="1"/>
  <c r="F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<sst xmlns="http://schemas.openxmlformats.org/spreadsheetml/2006/main" count="330" uniqueCount="213">
  <si>
    <t>Opportunity and Transformation</t>
  </si>
  <si>
    <t xml:space="preserve">Professional services. Addition of 1 returnship position, this would allow for 2 returnship postions operating every 6 months, or 4 total per year. </t>
  </si>
  <si>
    <t>Lodging increase for travel expenses to attend conferences</t>
  </si>
  <si>
    <t>Finance</t>
  </si>
  <si>
    <r>
      <rPr>
        <b/>
        <sz val="12"/>
        <color theme="1"/>
        <rFont val="Century Gothic"/>
        <family val="2"/>
      </rPr>
      <t xml:space="preserve">Career Pathing </t>
    </r>
    <r>
      <rPr>
        <sz val="12"/>
        <color theme="1"/>
        <rFont val="Century Gothic"/>
        <family val="2"/>
      </rPr>
      <t xml:space="preserve"> Acount Specialist </t>
    </r>
  </si>
  <si>
    <r>
      <rPr>
        <b/>
        <sz val="12"/>
        <color theme="1"/>
        <rFont val="Century Gothic"/>
        <family val="2"/>
      </rPr>
      <t xml:space="preserve">Career Pathing </t>
    </r>
    <r>
      <rPr>
        <sz val="12"/>
        <color theme="1"/>
        <rFont val="Century Gothic"/>
        <family val="2"/>
      </rPr>
      <t xml:space="preserve">Upgrade for Junior Accountant </t>
    </r>
  </si>
  <si>
    <t>Purchasing</t>
  </si>
  <si>
    <r>
      <rPr>
        <b/>
        <sz val="12"/>
        <color theme="1"/>
        <rFont val="Century Gothic"/>
        <family val="2"/>
      </rPr>
      <t xml:space="preserve">Title Change and Upgrade </t>
    </r>
    <r>
      <rPr>
        <sz val="12"/>
        <color theme="1"/>
        <rFont val="Century Gothic"/>
        <family val="2"/>
      </rPr>
      <t>Procurement Coordinator to Office Manager</t>
    </r>
  </si>
  <si>
    <r>
      <t xml:space="preserve">Career Pathing </t>
    </r>
    <r>
      <rPr>
        <sz val="12"/>
        <color theme="1"/>
        <rFont val="Century Gothic"/>
        <family val="2"/>
      </rPr>
      <t>Warehouse Coordinator</t>
    </r>
  </si>
  <si>
    <r>
      <t xml:space="preserve">Career Pathing </t>
    </r>
    <r>
      <rPr>
        <sz val="12"/>
        <color theme="1"/>
        <rFont val="Century Gothic"/>
        <family val="2"/>
      </rPr>
      <t>Accounts Payable Specialist</t>
    </r>
  </si>
  <si>
    <t>IT</t>
  </si>
  <si>
    <t>Microsoft 365 Copilot AI - Beta Test currently 25 users, Ultimate Potential User list is appoximately 300 in upcoming years</t>
  </si>
  <si>
    <t xml:space="preserve">Hypervisor Servers Replacement </t>
  </si>
  <si>
    <t>Communications</t>
  </si>
  <si>
    <t>QNAP Replacement - Video storage system is outdated and failing</t>
  </si>
  <si>
    <t>Master Controller replacement to sustain 24/7 Channel 99 feed</t>
  </si>
  <si>
    <t>AI web chat software for City website</t>
  </si>
  <si>
    <t>Interpreting Services increase</t>
  </si>
  <si>
    <t>Boardroom conference mics (translation capabilities)</t>
  </si>
  <si>
    <t>Human Resources</t>
  </si>
  <si>
    <t>Subscription to GovInvest: Live Compensation Module (10 peer jurisdictions)</t>
  </si>
  <si>
    <t>Planning Department</t>
  </si>
  <si>
    <r>
      <rPr>
        <b/>
        <sz val="12"/>
        <color rgb="FFFF0000"/>
        <rFont val="Century Gothic"/>
        <family val="2"/>
      </rPr>
      <t>NEW POSITION</t>
    </r>
    <r>
      <rPr>
        <b/>
        <sz val="12"/>
        <rFont val="Century Gothic"/>
        <family val="2"/>
      </rPr>
      <t xml:space="preserve"> - </t>
    </r>
    <r>
      <rPr>
        <sz val="12"/>
        <rFont val="Century Gothic"/>
        <family val="2"/>
      </rPr>
      <t>Community Planning &amp; Urban Design Planner I-III</t>
    </r>
    <r>
      <rPr>
        <b/>
        <sz val="12"/>
        <rFont val="Century Gothic"/>
        <family val="2"/>
      </rPr>
      <t xml:space="preserve"> - </t>
    </r>
    <r>
      <rPr>
        <sz val="12"/>
        <rFont val="Century Gothic"/>
        <family val="2"/>
      </rPr>
      <t>Needed to provide additional support in furthering the goals of the Comprehensive Plan and Small Area Planning.  This position will expand the capacity of the department to make progress on multiple comprehensive and small area planning efforts simultaneously.</t>
    </r>
  </si>
  <si>
    <t>Sites of Enslavement (Part II) (Professional Services)</t>
  </si>
  <si>
    <t xml:space="preserve">Apparel </t>
  </si>
  <si>
    <t>Facility Maintenance</t>
  </si>
  <si>
    <r>
      <rPr>
        <b/>
        <sz val="12"/>
        <rFont val="Century Gothic"/>
        <family val="2"/>
      </rPr>
      <t>POSITION UPGRADE - DOES NOT RESULT IN ADDITIONAL FTE:</t>
    </r>
    <r>
      <rPr>
        <sz val="12"/>
        <rFont val="Century Gothic"/>
        <family val="2"/>
      </rPr>
      <t xml:space="preserve"> Upgrade current General Tradesperson I-IV (Gr 1-4) position to Facilities Maintenance Foreman (Gr 5) </t>
    </r>
    <r>
      <rPr>
        <b/>
        <sz val="12"/>
        <rFont val="Century Gothic"/>
        <family val="2"/>
      </rPr>
      <t xml:space="preserve"> </t>
    </r>
    <r>
      <rPr>
        <sz val="12"/>
        <rFont val="Century Gothic"/>
        <family val="2"/>
      </rPr>
      <t>This position would help coordinate day to day operations, and also coordinate and supervise projects. This is a much needed position, there are  times that the dept. head is unavailable to answer questions or go onsite to look at problems. Having this person in place would give the dept. the continuity not only on a daily basis, but also when the dept head is away from work, whether it is a day or possibly longer. This will eliminate the confusion of not knowing who to contact in these types of situations.</t>
    </r>
  </si>
  <si>
    <t xml:space="preserve">Facility Maintenance </t>
  </si>
  <si>
    <r>
      <rPr>
        <b/>
        <sz val="12"/>
        <rFont val="Century Gothic"/>
        <family val="2"/>
      </rPr>
      <t>NEW VEHICLE:</t>
    </r>
    <r>
      <rPr>
        <sz val="12"/>
        <rFont val="Century Gothic"/>
        <family val="2"/>
      </rPr>
      <t xml:space="preserve"> Truck for New Facility Maintenance Superintendent </t>
    </r>
  </si>
  <si>
    <r>
      <rPr>
        <b/>
        <sz val="12"/>
        <rFont val="Century Gothic"/>
        <family val="2"/>
      </rPr>
      <t xml:space="preserve">NEW EQUIPMENT: </t>
    </r>
    <r>
      <rPr>
        <sz val="12"/>
        <rFont val="Century Gothic"/>
        <family val="2"/>
      </rPr>
      <t>C&amp;C ROUTER TABLE &amp; ACCESSORIES This tool will be used to make signs for all city facilities and properties, and can also take the place of a handheld router for precision work. Once this machine is fully operational it will save hours of extra work. It can be set up and left to run and complete the given task freeing up the operator to do other things while it is operating.</t>
    </r>
  </si>
  <si>
    <t>Rent - New Office Space</t>
  </si>
  <si>
    <t xml:space="preserve">Furniture and Misc - New Office Space </t>
  </si>
  <si>
    <t>Facilities Management</t>
  </si>
  <si>
    <r>
      <rPr>
        <b/>
        <sz val="12"/>
        <rFont val="Century Gothic"/>
        <family val="2"/>
      </rPr>
      <t>NEW SERVICE CONTRACT:</t>
    </r>
    <r>
      <rPr>
        <sz val="12"/>
        <rFont val="Century Gothic"/>
        <family val="2"/>
      </rPr>
      <t xml:space="preserve"> HVAC unit replacement: Miscellaneous Other</t>
    </r>
  </si>
  <si>
    <t>Tree removal:  Plant Road facilities</t>
  </si>
  <si>
    <r>
      <rPr>
        <b/>
        <sz val="12"/>
        <rFont val="Century Gothic"/>
        <family val="2"/>
      </rPr>
      <t>BUILDING RENOVATION/UPKEEP (PARTIAL)</t>
    </r>
    <r>
      <rPr>
        <sz val="12"/>
        <rFont val="Century Gothic"/>
        <family val="2"/>
      </rPr>
      <t>: 33 Stadium Drive needs a new roof.</t>
    </r>
  </si>
  <si>
    <t>Boardroom Renovations</t>
  </si>
  <si>
    <t>Police</t>
  </si>
  <si>
    <t>Police Vehicle Replacements</t>
  </si>
  <si>
    <t>UPGRADE (PT to FT): Automated Enforcement Coord</t>
  </si>
  <si>
    <t>Berm Maintenance - Remove current rubber in berm, sanitize and replace with new rubber at training firing range</t>
  </si>
  <si>
    <t>ALPR Vehicle Systems (5 upfits @ 7K ea)</t>
  </si>
  <si>
    <t>Scout 2 Stationary Radar Units (10 units @$1,199ea plus $450 in shipping)</t>
  </si>
  <si>
    <t>Academy Carpet Replacement - Remove and replace flooring in the office, main classroom and multipurpose building</t>
  </si>
  <si>
    <t>New Mobile AFIS Units (4 @ 6K)</t>
  </si>
  <si>
    <t>AXON Respond + Upgrade (Live Streaming)</t>
  </si>
  <si>
    <t>Forenscope Contactless LITE Latent Fingerprint System - Visualize and Document w/photography unprocessed fingerprints on reflective surfaces</t>
  </si>
  <si>
    <t>Command Mobile Unit Accessories</t>
  </si>
  <si>
    <t>Building</t>
  </si>
  <si>
    <r>
      <rPr>
        <b/>
        <sz val="12"/>
        <rFont val="Century Gothic"/>
        <family val="2"/>
      </rPr>
      <t xml:space="preserve">Career Pathing </t>
    </r>
    <r>
      <rPr>
        <sz val="12"/>
        <rFont val="Century Gothic"/>
        <family val="2"/>
      </rPr>
      <t>for Building Inspector I (Grade 5, which is current grade) Building Inspector II (Grade 6)</t>
    </r>
  </si>
  <si>
    <r>
      <rPr>
        <b/>
        <sz val="12"/>
        <rFont val="Century Gothic"/>
        <family val="2"/>
      </rPr>
      <t>Career Pathing</t>
    </r>
    <r>
      <rPr>
        <sz val="12"/>
        <rFont val="Century Gothic"/>
        <family val="2"/>
      </rPr>
      <t xml:space="preserve"> for Fire Inspector I (Grade 7, which is current grade) Fire Inspector II (Grade 8)</t>
    </r>
  </si>
  <si>
    <r>
      <rPr>
        <b/>
        <sz val="12"/>
        <rFont val="Century Gothic"/>
        <family val="2"/>
      </rPr>
      <t>Career Pathing</t>
    </r>
    <r>
      <rPr>
        <sz val="12"/>
        <rFont val="Century Gothic"/>
        <family val="2"/>
      </rPr>
      <t xml:space="preserve"> for Plans Reviewer (Grade 7) to Plans Reviewer I- II (Grade 7-8).  Note: Will require that Sr. Plans Reviewer is Upgraded (see below)</t>
    </r>
  </si>
  <si>
    <r>
      <rPr>
        <b/>
        <sz val="12"/>
        <rFont val="Century Gothic"/>
        <family val="2"/>
      </rPr>
      <t xml:space="preserve">POSITION UPGRADE - </t>
    </r>
    <r>
      <rPr>
        <sz val="12"/>
        <rFont val="Century Gothic"/>
        <family val="2"/>
      </rPr>
      <t>Sr. Plans Reviewer Position from Grade 8 to Grade 9 - Upgrade position due to qualifications, technical knowledge and to allow for carrer pathing for Plans Reviewer - Note: Must occur if current Plans Reviewer position is Career Pathed to Plans Reviewer I-II (Grades 7-8), see ablove.</t>
    </r>
  </si>
  <si>
    <t xml:space="preserve">Building/Electircal </t>
  </si>
  <si>
    <r>
      <rPr>
        <b/>
        <sz val="12"/>
        <rFont val="Century Gothic"/>
        <family val="2"/>
      </rPr>
      <t>Career Pathing</t>
    </r>
    <r>
      <rPr>
        <sz val="12"/>
        <rFont val="Century Gothic"/>
        <family val="2"/>
      </rPr>
      <t xml:space="preserve"> for Electrical Inspector I (Grade 5, which is current grade) Electrical Inspector II (Grade 6)</t>
    </r>
  </si>
  <si>
    <r>
      <rPr>
        <b/>
        <sz val="12"/>
        <rFont val="Century Gothic"/>
        <family val="2"/>
      </rPr>
      <t>Career Pathing</t>
    </r>
    <r>
      <rPr>
        <sz val="12"/>
        <rFont val="Century Gothic"/>
        <family val="2"/>
      </rPr>
      <t xml:space="preserve"> for Permits Techs</t>
    </r>
  </si>
  <si>
    <t>DPW Projects</t>
  </si>
  <si>
    <r>
      <rPr>
        <b/>
        <sz val="12"/>
        <rFont val="Century Gothic"/>
        <family val="2"/>
      </rPr>
      <t>NEW Project Management Software</t>
    </r>
    <r>
      <rPr>
        <sz val="12"/>
        <rFont val="Century Gothic"/>
        <family val="2"/>
      </rPr>
      <t xml:space="preserve"> - to be utilized initially by both DPW Projects and Engineering
	•Plan, execute and document with greater collaboration, operational efficiency and predictive insights.
	•</t>
    </r>
    <r>
      <rPr>
        <b/>
        <sz val="12"/>
        <rFont val="Century Gothic"/>
        <family val="2"/>
      </rPr>
      <t xml:space="preserve"> Standardization</t>
    </r>
    <r>
      <rPr>
        <sz val="12"/>
        <rFont val="Century Gothic"/>
        <family val="2"/>
      </rPr>
      <t xml:space="preserve"> for managing projects - schedules, contract management, inspections, reports, correspondence, etc.
	• Standardization at project level helps to </t>
    </r>
    <r>
      <rPr>
        <b/>
        <sz val="12"/>
        <rFont val="Century Gothic"/>
        <family val="2"/>
      </rPr>
      <t>manage entire program</t>
    </r>
    <r>
      <rPr>
        <sz val="12"/>
        <rFont val="Century Gothic"/>
        <family val="2"/>
      </rPr>
      <t xml:space="preserve"> more efficiently and effectively
	•</t>
    </r>
    <r>
      <rPr>
        <b/>
        <sz val="12"/>
        <rFont val="Century Gothic"/>
        <family val="2"/>
      </rPr>
      <t xml:space="preserve"> Visibility</t>
    </r>
    <r>
      <rPr>
        <sz val="12"/>
        <rFont val="Century Gothic"/>
        <family val="2"/>
      </rPr>
      <t xml:space="preserve"> - internal visibility of project status, project reporting, and project planning for leadership
	• </t>
    </r>
    <r>
      <rPr>
        <b/>
        <sz val="12"/>
        <rFont val="Century Gothic"/>
        <family val="2"/>
      </rPr>
      <t>Transparency</t>
    </r>
    <r>
      <rPr>
        <sz val="12"/>
        <rFont val="Century Gothic"/>
        <family val="2"/>
      </rPr>
      <t xml:space="preserve"> - external visibility of project status and fiscal responsibility for elected officials and taxpayers</t>
    </r>
  </si>
  <si>
    <t>Building/Plumbing</t>
  </si>
  <si>
    <r>
      <rPr>
        <b/>
        <sz val="12"/>
        <rFont val="Century Gothic"/>
        <family val="2"/>
      </rPr>
      <t>Career Pathing</t>
    </r>
    <r>
      <rPr>
        <sz val="12"/>
        <rFont val="Century Gothic"/>
        <family val="2"/>
      </rPr>
      <t xml:space="preserve"> for Plumbing Inspector I (Grade 5, which is current grade) Plumbing Inspector II (Grade 6)</t>
    </r>
  </si>
  <si>
    <t>General Administration</t>
  </si>
  <si>
    <r>
      <rPr>
        <b/>
        <sz val="12"/>
        <rFont val="Century Gothic"/>
        <family val="2"/>
      </rPr>
      <t xml:space="preserve">NEW SERVICE: </t>
    </r>
    <r>
      <rPr>
        <sz val="12"/>
        <rFont val="Century Gothic"/>
        <family val="2"/>
      </rPr>
      <t xml:space="preserve">DPW’s switch gear cleaned and inspected emergency generator </t>
    </r>
  </si>
  <si>
    <r>
      <rPr>
        <b/>
        <sz val="12"/>
        <rFont val="Century Gothic"/>
        <family val="2"/>
      </rPr>
      <t>NEW EQUIPMENT:</t>
    </r>
    <r>
      <rPr>
        <sz val="12"/>
        <rFont val="Century Gothic"/>
        <family val="2"/>
      </rPr>
      <t xml:space="preserve"> 10 laptops including charging stations housed in this room for trainings and emergency events.</t>
    </r>
  </si>
  <si>
    <t>Sustainability</t>
  </si>
  <si>
    <t>Composting Project - Contract with Key City</t>
  </si>
  <si>
    <t>Engineering</t>
  </si>
  <si>
    <r>
      <rPr>
        <b/>
        <sz val="12"/>
        <rFont val="Century Gothic"/>
        <family val="2"/>
      </rPr>
      <t>NO COST Title Change</t>
    </r>
    <r>
      <rPr>
        <sz val="12"/>
        <rFont val="Century Gothic"/>
        <family val="2"/>
      </rPr>
      <t>: Project Engineer - Land Development I-II to Project Engineer - Land Development I-III</t>
    </r>
  </si>
  <si>
    <r>
      <rPr>
        <b/>
        <sz val="12"/>
        <rFont val="Century Gothic"/>
        <family val="2"/>
      </rPr>
      <t>NO COST Title Change</t>
    </r>
    <r>
      <rPr>
        <sz val="12"/>
        <rFont val="Century Gothic"/>
        <family val="2"/>
      </rPr>
      <t>: Stormwater Management Engineer to Project Engineer - SWM I-III</t>
    </r>
  </si>
  <si>
    <r>
      <rPr>
        <b/>
        <sz val="12"/>
        <rFont val="Century Gothic"/>
        <family val="2"/>
      </rPr>
      <t>NO COST Title Change</t>
    </r>
    <r>
      <rPr>
        <sz val="12"/>
        <rFont val="Century Gothic"/>
        <family val="2"/>
      </rPr>
      <t>: Traffic Engineer I-II to Project Engineer - Traffic I-III</t>
    </r>
  </si>
  <si>
    <r>
      <rPr>
        <b/>
        <sz val="12"/>
        <rFont val="Century Gothic"/>
        <family val="2"/>
      </rPr>
      <t>NO COST Title Change</t>
    </r>
    <r>
      <rPr>
        <sz val="12"/>
        <rFont val="Century Gothic"/>
        <family val="2"/>
      </rPr>
      <t>: Project Engineer - I-II to Project Engineer - Utilities I-III</t>
    </r>
  </si>
  <si>
    <r>
      <rPr>
        <b/>
        <sz val="12"/>
        <rFont val="Century Gothic"/>
        <family val="2"/>
      </rPr>
      <t xml:space="preserve">Career Pathing - </t>
    </r>
    <r>
      <rPr>
        <sz val="12"/>
        <rFont val="Century Gothic"/>
        <family val="2"/>
      </rPr>
      <t>Add one grade to ALL Project Engineer Career Pathed Positions (see above for title changes) resulting in all Project Engineer positions being career pathed from I-III (Grades 8-10)</t>
    </r>
  </si>
  <si>
    <t>Snow Removal</t>
  </si>
  <si>
    <r>
      <rPr>
        <b/>
        <sz val="12"/>
        <rFont val="Century Gothic"/>
        <family val="2"/>
      </rPr>
      <t xml:space="preserve">NEW EQUIPMENT: </t>
    </r>
    <r>
      <rPr>
        <sz val="12"/>
        <rFont val="Century Gothic"/>
        <family val="2"/>
      </rPr>
      <t>Snow Plows for new pickup requested for Facility Maintenance Superintendent in FY26 Budget and for vehicles to be replaced using contingency funds (4 total at $8,000 per)</t>
    </r>
  </si>
  <si>
    <t>St. Light &amp; Traffic control</t>
  </si>
  <si>
    <r>
      <rPr>
        <b/>
        <sz val="12"/>
        <rFont val="Century Gothic"/>
        <family val="2"/>
      </rPr>
      <t>HAZMAT DISPOSAL:</t>
    </r>
    <r>
      <rPr>
        <sz val="12"/>
        <rFont val="Century Gothic"/>
        <family val="2"/>
      </rPr>
      <t xml:space="preserve"> Transformer disposal  Part of DPW SWIPP.  This item is one-time and is for the removal and disposal of old transformers which have been stockpiled in the DPW yard over time. </t>
    </r>
  </si>
  <si>
    <r>
      <rPr>
        <b/>
        <sz val="12"/>
        <rFont val="Century Gothic"/>
        <family val="2"/>
      </rPr>
      <t xml:space="preserve">HAZMAT DISPOSAL: </t>
    </r>
    <r>
      <rPr>
        <sz val="12"/>
        <rFont val="Century Gothic"/>
        <family val="2"/>
      </rPr>
      <t xml:space="preserve">Transformer disposal  Part of DPW SWIPP.  This item is recurring and will be used for additional old transformers which may require disposal during the fiscal year. </t>
    </r>
  </si>
  <si>
    <t>Traffic Lines/Signs</t>
  </si>
  <si>
    <r>
      <rPr>
        <b/>
        <sz val="12"/>
        <rFont val="Century Gothic"/>
        <family val="2"/>
      </rPr>
      <t>NO COST Title Change:</t>
    </r>
    <r>
      <rPr>
        <sz val="12"/>
        <rFont val="Century Gothic"/>
        <family val="2"/>
      </rPr>
      <t xml:space="preserve"> Signs and Marking Foreman to Traffic Lines &amp; Signs Foreman </t>
    </r>
  </si>
  <si>
    <r>
      <rPr>
        <b/>
        <sz val="12"/>
        <rFont val="Century Gothic"/>
        <family val="2"/>
      </rPr>
      <t>NO COST Title Change:</t>
    </r>
    <r>
      <rPr>
        <sz val="12"/>
        <rFont val="Century Gothic"/>
        <family val="2"/>
      </rPr>
      <t xml:space="preserve"> Paint and Sign Technician I-IV to Traffic Lines &amp; Signs Technician I-IV</t>
    </r>
  </si>
  <si>
    <r>
      <rPr>
        <b/>
        <sz val="12"/>
        <rFont val="Century Gothic"/>
        <family val="2"/>
      </rPr>
      <t>NEW EQUIPMENT:</t>
    </r>
    <r>
      <rPr>
        <sz val="12"/>
        <rFont val="Century Gothic"/>
        <family val="2"/>
      </rPr>
      <t xml:space="preserve"> Thermoplastic Striping  Push Cart</t>
    </r>
  </si>
  <si>
    <t>Funds dedicated to Miscellaneous pavement markings &amp; signs related to bicycle infrastructure as may be requested by Engineering Dept - 001-3522-354-5310100 : Supplies / General Supplies to support Complete Streets, Vision Zero, and Traffic Calming efforts.</t>
  </si>
  <si>
    <r>
      <rPr>
        <b/>
        <sz val="12"/>
        <rFont val="Century Gothic"/>
        <family val="2"/>
      </rPr>
      <t>NEW SERVICE CONTRACT:</t>
    </r>
    <r>
      <rPr>
        <sz val="12"/>
        <rFont val="Century Gothic"/>
        <family val="2"/>
      </rPr>
      <t xml:space="preserve"> Contract out Sign Inventory and Retro-reflectivity Testing</t>
    </r>
  </si>
  <si>
    <r>
      <rPr>
        <b/>
        <sz val="12"/>
        <rFont val="Century Gothic"/>
        <family val="2"/>
      </rPr>
      <t>EQUIPMENT/VEHICLE REPLACEMENT:</t>
    </r>
    <r>
      <rPr>
        <sz val="12"/>
        <rFont val="Century Gothic"/>
        <family val="2"/>
      </rPr>
      <t xml:space="preserve"> Emergency Trailer to replace #552 "Bread Truck"</t>
    </r>
  </si>
  <si>
    <t>Parks</t>
  </si>
  <si>
    <r>
      <rPr>
        <b/>
        <sz val="12"/>
        <rFont val="Century Gothic"/>
        <family val="2"/>
      </rPr>
      <t>NEW EQUIPMENT</t>
    </r>
    <r>
      <rPr>
        <sz val="12"/>
        <rFont val="Century Gothic"/>
        <family val="2"/>
      </rPr>
      <t xml:space="preserve"> :  New small garbage packer truck to support garbage collection across an expanding number of parks more efficiently than using pickup trucks.</t>
    </r>
  </si>
  <si>
    <r>
      <rPr>
        <b/>
        <sz val="12"/>
        <rFont val="Century Gothic"/>
        <family val="2"/>
      </rPr>
      <t>REPLACEMENT EQUIPMENT</t>
    </r>
    <r>
      <rPr>
        <sz val="12"/>
        <rFont val="Century Gothic"/>
        <family val="2"/>
      </rPr>
      <t>: Replace zero-turn mowers</t>
    </r>
  </si>
  <si>
    <r>
      <rPr>
        <b/>
        <sz val="12"/>
        <rFont val="Century Gothic"/>
        <family val="2"/>
      </rPr>
      <t>REPLACEMENT EQUIPMENT</t>
    </r>
    <r>
      <rPr>
        <sz val="12"/>
        <rFont val="Century Gothic"/>
        <family val="2"/>
      </rPr>
      <t>: Replace 32 year old unit (266)</t>
    </r>
  </si>
  <si>
    <t>Grove Stadium</t>
  </si>
  <si>
    <r>
      <rPr>
        <b/>
        <sz val="12"/>
        <rFont val="Century Gothic"/>
        <family val="2"/>
      </rPr>
      <t>REPLACEMENT EQUIPMENT:</t>
    </r>
    <r>
      <rPr>
        <sz val="12"/>
        <rFont val="Century Gothic"/>
        <family val="2"/>
      </rPr>
      <t xml:space="preserve"> HVAC unit replacement: Grove Stadium, current unit has reached end of life and is unreliable and costly to repair.</t>
    </r>
  </si>
  <si>
    <t>Rec</t>
  </si>
  <si>
    <r>
      <t>POSITION UPGRADE :</t>
    </r>
    <r>
      <rPr>
        <sz val="12"/>
        <rFont val="Century Gothic"/>
        <family val="2"/>
      </rPr>
      <t xml:space="preserve"> Talley Facilities Technician</t>
    </r>
    <r>
      <rPr>
        <b/>
        <sz val="12"/>
        <rFont val="Century Gothic"/>
        <family val="2"/>
      </rPr>
      <t xml:space="preserve"> </t>
    </r>
    <r>
      <rPr>
        <sz val="12"/>
        <rFont val="Century Gothic"/>
        <family val="2"/>
      </rPr>
      <t>Grade 1 to Grade 3</t>
    </r>
  </si>
  <si>
    <t>Increase Salaries as Follows : Perm Part Time - $232,976; Seasonal - $6,250.  See marked-up Salary Sheets.</t>
  </si>
  <si>
    <r>
      <rPr>
        <b/>
        <sz val="12"/>
        <rFont val="Century Gothic"/>
        <family val="2"/>
      </rPr>
      <t>REPLACEMENT EQUIPMENT</t>
    </r>
    <r>
      <rPr>
        <sz val="12"/>
        <rFont val="Century Gothic"/>
        <family val="2"/>
      </rPr>
      <t>:  Talley Recreation Center HVAC Rooftop Unit Replacement, current unit has reached end of life and is unreliable and costly to repair.</t>
    </r>
  </si>
  <si>
    <t>Talley Recreation Center Roof Trap Repairs</t>
  </si>
  <si>
    <t>Playground/Summer Camps</t>
  </si>
  <si>
    <r>
      <t>Increase Salaries as Follows</t>
    </r>
    <r>
      <rPr>
        <sz val="11"/>
        <rFont val="Aptos Narrow"/>
        <family val="2"/>
        <scheme val="minor"/>
      </rPr>
      <t xml:space="preserve"> : Seasonal - $41,840.  See marked-up Salary Sheets.</t>
    </r>
  </si>
  <si>
    <t>Pools</t>
  </si>
  <si>
    <r>
      <rPr>
        <b/>
        <sz val="12"/>
        <rFont val="Century Gothic"/>
        <family val="2"/>
      </rPr>
      <t>REPLACEMENT EQUIPMENT</t>
    </r>
    <r>
      <rPr>
        <sz val="12"/>
        <rFont val="Century Gothic"/>
        <family val="2"/>
      </rPr>
      <t>: Outdoor pool chairs</t>
    </r>
  </si>
  <si>
    <t>Public Art</t>
  </si>
  <si>
    <t xml:space="preserve">Potential National Endowment for the Arts Grant Award with required match. The grant, submitted in collaboration with the Weinberg Center, aims to bring placemaking, public and performance art activities to equity emphasis areas across the City for a period of two years. </t>
  </si>
  <si>
    <t>Dues/Registration Fees for Relevant Conferences (NLC, Americans for the Arts, Project for Public Places)</t>
  </si>
  <si>
    <t>Consultant for Strategic Plan</t>
  </si>
  <si>
    <t>Economic Development</t>
  </si>
  <si>
    <t>Maryland Women's Business Center - Business Plan Consulting</t>
  </si>
  <si>
    <t xml:space="preserve">HHS Admin </t>
  </si>
  <si>
    <r>
      <rPr>
        <b/>
        <sz val="12"/>
        <color theme="1"/>
        <rFont val="Century Gothic"/>
        <family val="2"/>
      </rPr>
      <t>Upgrade and Title Change</t>
    </r>
    <r>
      <rPr>
        <sz val="12"/>
        <color theme="1"/>
        <rFont val="Century Gothic"/>
        <family val="2"/>
      </rPr>
      <t>-Accounting Assistant to Office Manager</t>
    </r>
  </si>
  <si>
    <r>
      <rPr>
        <b/>
        <sz val="12"/>
        <color theme="1"/>
        <rFont val="Century Gothic"/>
        <family val="2"/>
      </rPr>
      <t>Upgrade and Title Change</t>
    </r>
    <r>
      <rPr>
        <sz val="12"/>
        <color theme="1"/>
        <rFont val="Century Gothic"/>
        <family val="2"/>
      </rPr>
      <t xml:space="preserve"> - Program Assistant to Facilities Coordinator </t>
    </r>
  </si>
  <si>
    <t>Housing</t>
  </si>
  <si>
    <t xml:space="preserve">Enviormental Reviews City revenue </t>
  </si>
  <si>
    <t>Use of Rental Licensing Funds</t>
  </si>
  <si>
    <t>Donations</t>
  </si>
  <si>
    <t>1262/
1263</t>
  </si>
  <si>
    <t>Facilities  Maintenance / Facilities Administration</t>
  </si>
  <si>
    <r>
      <rPr>
        <b/>
        <sz val="12"/>
        <color rgb="FFFF0000"/>
        <rFont val="Century Gothic"/>
        <family val="2"/>
      </rPr>
      <t>NEW POSITION</t>
    </r>
    <r>
      <rPr>
        <sz val="12"/>
        <rFont val="Century Gothic"/>
        <family val="2"/>
      </rPr>
      <t>: Superintendent of Facilities Administration
	•Split departments 1263 Facilities Administration and 1262 Facilities Maintenance to promote more focus on planning for Facilities Administration (1263) and more, continued focus on operational tasks for Facilities Maintenance (1262). In addition, adding  the Superintendent position in Facilities Maintenance provides consistency with all other operational departments in DPW Operations.
	•Superintendent of Facilities Maintenance will manage department 1262 Facilities Maintenance
	•Retitled Facilties Administrator will manage department 1263 Facilities Administration</t>
    </r>
  </si>
  <si>
    <t>1263/ 1262</t>
  </si>
  <si>
    <t>Facilities Administration / Facilities Maintenance</t>
  </si>
  <si>
    <r>
      <rPr>
        <b/>
        <sz val="12"/>
        <rFont val="Century Gothic"/>
        <family val="2"/>
      </rPr>
      <t>NO COST Title Change:</t>
    </r>
    <r>
      <rPr>
        <sz val="12"/>
        <rFont val="Century Gothic"/>
        <family val="2"/>
      </rPr>
      <t xml:space="preserve"> Superintendent of Facilities to Supervisor of Facilities. Move newly titled Supervisor of Facilities position to 1263 (Facilities Administration) to manage 1263. Split Facilities Administration (1263) and Building &amp; Maintenance (1262) into two separate departments. </t>
    </r>
  </si>
  <si>
    <t>6111-6114</t>
  </si>
  <si>
    <t>HHS - All Departments</t>
  </si>
  <si>
    <t>Enhanced Uniform Support for Employees</t>
  </si>
  <si>
    <t>Vehicle Contingency Fund</t>
  </si>
  <si>
    <t>Add $150K to existing Vehichle Contingency fund yearly funding of $350K for a total of $500K per year moving forward.</t>
  </si>
  <si>
    <t>Dept. #</t>
  </si>
  <si>
    <t>Dept. Name</t>
  </si>
  <si>
    <t>Description and Justification</t>
  </si>
  <si>
    <t xml:space="preserve">Budgetary Impact </t>
  </si>
  <si>
    <t>Weinberg Center</t>
  </si>
  <si>
    <t>Position Upgrade: Box Office Manager Grade 2 to 5</t>
  </si>
  <si>
    <t>Position Upgrade: Development and Fundraising Program manager 4 to 5</t>
  </si>
  <si>
    <t>Position Upgrade: Assistant Manager of the Weinberg Center</t>
  </si>
  <si>
    <t>Increase in Part-time salaries</t>
  </si>
  <si>
    <t>TOTAL - WEINBERG FUND</t>
  </si>
  <si>
    <t>MPDU</t>
  </si>
  <si>
    <t>5520100 : General Repair/Maint.</t>
  </si>
  <si>
    <t>5540100 : Rentals - Land and Buildings</t>
  </si>
  <si>
    <t>5660000 : Donations</t>
  </si>
  <si>
    <t>TOTAL - CITY HOUSING FUND</t>
  </si>
  <si>
    <t>Water Services</t>
  </si>
  <si>
    <r>
      <rPr>
        <b/>
        <sz val="11"/>
        <color theme="1"/>
        <rFont val="Century Gothic"/>
        <family val="2"/>
      </rPr>
      <t xml:space="preserve">REPLACEMENT VEHCILE </t>
    </r>
    <r>
      <rPr>
        <sz val="11"/>
        <color theme="1"/>
        <rFont val="Century Gothic"/>
        <family val="2"/>
      </rPr>
      <t>2004 GMC 2500 HD Sierra to replace truck # 630.</t>
    </r>
  </si>
  <si>
    <r>
      <rPr>
        <b/>
        <sz val="11"/>
        <color theme="1"/>
        <rFont val="Century Gothic"/>
        <family val="2"/>
      </rPr>
      <t xml:space="preserve">REPLACEMENT VEHICLE </t>
    </r>
    <r>
      <rPr>
        <sz val="11"/>
        <color theme="1"/>
        <rFont val="Century Gothic"/>
        <family val="2"/>
      </rPr>
      <t xml:space="preserve">2012 GMC 3500  Cutaway Van Savna to replace truck # 615 </t>
    </r>
  </si>
  <si>
    <t>Water Treatment</t>
  </si>
  <si>
    <r>
      <t xml:space="preserve">Increase General Supplies for Materials to Repair Watershed Roadways by $55,000 for a total of </t>
    </r>
    <r>
      <rPr>
        <b/>
        <sz val="11"/>
        <color theme="1"/>
        <rFont val="Century Gothic"/>
        <family val="2"/>
      </rPr>
      <t>$100,000</t>
    </r>
  </si>
  <si>
    <t>Replacement of Filter Media for the five (5) filters at L. R. Dingle (25 years old and it's reached it's useful life expectancy, with replacing the media this will allow use to remain complaint with EPA and MDE drinking water standards)</t>
  </si>
  <si>
    <t xml:space="preserve">Replacement of 5500sc Phosphate Low Range Analyzer at the Linganore Water Plant (replaces the existing 12+ year old unit that is out of service due to parts being obsolete - this will also allow us to monitor the treatment process to reduce/prevent lead corrosion issues by monitoring the zinc orthophosphate levels) </t>
  </si>
  <si>
    <t>Replacement of one (1) vertical lineshaft turbine raw water pump at the Linganore Water Plant (15 years old - worn out  and numerous repairs performed over the years)</t>
  </si>
  <si>
    <t>Risk Management Program (RMP) and Process Safety Management (PSM) Program Evaluation/Review (This will allow us to remain complaint with EPA and  MDE regulations)</t>
  </si>
  <si>
    <t>Sewer</t>
  </si>
  <si>
    <t xml:space="preserve">Pipehunter Reel attachment easement machine that comes with 600' 3/4 hose that will mount to toolcat. This would be ideal for getting in areas that is wet and maneuver around reforestation. </t>
  </si>
  <si>
    <t>Water Quality</t>
  </si>
  <si>
    <t>Millipore Service Contract - Annual.  Annual service contract on the water quality lab's two water purification systems will ensure both systems continue to operate properly and will reduce the chances of break downs occurring and the lab being without lab grade water.  If one system is out of service it would limit the lab's efficiency.</t>
  </si>
  <si>
    <t>Installation of Fishing Creek USGS gauging station (allows us to monitor downstream discharge flows, creel levels and provide critical information during various situations (emergencies, drought and floods)</t>
  </si>
  <si>
    <t>Maintenance and operation of the of Fishing Creek USGS gauging station</t>
  </si>
  <si>
    <t>I&amp;I</t>
  </si>
  <si>
    <t xml:space="preserve">HD Upgrade Camera head retrofit for both 709 and 720 TV trucks -  Will allow for clearer, quicker, and more thorough inspections of the City's aging sewer and storm drain pipelines, and for pre-aceeptance of new constructions.  Having cameras that are in HD would allow our inspectors to better spot defects in the pipes and will allow them to move the inspection crawler down the line fast in accordance with NASSCO guidelines.   </t>
  </si>
  <si>
    <t>Wastewater Treatment</t>
  </si>
  <si>
    <t>Composite Sampler for Industrial Pretreatment - Internal desiccant keeps failing and the unit is in need of replacement</t>
  </si>
  <si>
    <t>COGENERATION Generator parts for rebuild - the engine will be at hours for maintenance. Work will be completed in-house by staff.</t>
  </si>
  <si>
    <t>Decanting Centrifuge Gearbox Adapter x 2 - replacement parts for the centrifuges</t>
  </si>
  <si>
    <t>WSFM</t>
  </si>
  <si>
    <r>
      <rPr>
        <b/>
        <sz val="11"/>
        <color theme="1"/>
        <rFont val="Century Gothic"/>
        <family val="2"/>
      </rPr>
      <t>REPLACEMENT VEHICLE</t>
    </r>
    <r>
      <rPr>
        <sz val="11"/>
        <color theme="1"/>
        <rFont val="Century Gothic"/>
        <family val="2"/>
      </rPr>
      <t xml:space="preserve"> Truck 782: 2006 F-350 Chassis 4x4 Crew Cab SRW/179. This truck has been recommended by the mechanic shop to be replaced. See vehicle Replacement Form</t>
    </r>
  </si>
  <si>
    <t>Truck 787: 2010 F-350 Chassis 4x4 upper CHAS Cab/168</t>
  </si>
  <si>
    <r>
      <rPr>
        <b/>
        <sz val="11"/>
        <color theme="1"/>
        <rFont val="Century Gothic"/>
        <family val="2"/>
      </rPr>
      <t>REPLACEMENT VEHICLE</t>
    </r>
    <r>
      <rPr>
        <sz val="11"/>
        <color theme="1"/>
        <rFont val="Century Gothic"/>
        <family val="2"/>
      </rPr>
      <t xml:space="preserve"> Truck 771 (with age (19+ years old) and mileage on drivetrain there are concerns about reliability and availablity of replacement parts. If future repairs are needed, it will be costly)</t>
    </r>
  </si>
  <si>
    <t>Installation of a radio, striping and strobe light kit for a new vehicle</t>
  </si>
  <si>
    <t>MP Plus push camera will replace existing camera that is beyond repairs. This camera is used everyday for maintenance of sewer house connections.</t>
  </si>
  <si>
    <t>PFAS testing on Drinking Water - Quarterly at four DW entry points to distribution system.  This testing would help provide an understanding of our baseline PFAS levels of currently regulated contaminants and contaminants that will likely be regulated in the future.</t>
  </si>
  <si>
    <t>Lead and Copper Testing for Schools/daycare facilites.  Tap testing for homes and schools is not required until 2027, however it would be beneficial to start the school/daycare facility testing ASAP so the financial burden is spread out.  This dollar amount would allow for testing (5 samples at each facility) at 20% of schools/daycare facilities.</t>
  </si>
  <si>
    <t>PFAS testing on Biosolids - Quarterly from one source.  This testing would provide an understanding of our baseline PFAS levels in WWTP Biosolids so the City is prepared with background data when a final regulation is promulgated.</t>
  </si>
  <si>
    <t>SL-RAT Used to screen sewer system frequently, means catching more SSO's in the making while simultaneously reducing risk, improving cleaning effectiveness and enhancing system performance. By changing strategy also means saving time, money, CO2 emissions and frequently Non-Revenue Water.</t>
  </si>
  <si>
    <t>Flow Equalization Pump Rebuild -  due to wear and tear the pump has become compromised and cannot pump adequately.</t>
  </si>
  <si>
    <t>Dragos Security Information and Event Management Platform, Dragos Rapid Response Retainer, Sofos Firewall support, VMware support, Etap software support. This is needed to comply with Cyber security protocols.</t>
  </si>
  <si>
    <t>Golf Maintenance</t>
  </si>
  <si>
    <t>Greens Mower - Jacobsen Green King IV Plus (2 mowers at $40K each)</t>
  </si>
  <si>
    <t>Top Dresser - Toro ProPass 200</t>
  </si>
  <si>
    <t>Fairway Mower - Jacobsen LF550</t>
  </si>
  <si>
    <t>Utility Tractor - Kubota MX5400</t>
  </si>
  <si>
    <t>Two Utility Carts ( at $13.5K each)</t>
  </si>
  <si>
    <t>Increase Seasonal Salaries by $34,294. See marked-up Salary Sheets.</t>
  </si>
  <si>
    <t>Clubhouse</t>
  </si>
  <si>
    <t>Increase Seasonal Salaries by $45,000. See marked-up Salary Sheets.</t>
  </si>
  <si>
    <t>Restaurant</t>
  </si>
  <si>
    <t>Increase Seasonal Salaries by $1,250. See marked-up Salary Sheets.</t>
  </si>
  <si>
    <t>TOTAL - GOLF COURSE FUND</t>
  </si>
  <si>
    <t>Airport</t>
  </si>
  <si>
    <t>Richard Long, PT Mainteance Technician from 1044 hours to 1560 hours/year</t>
  </si>
  <si>
    <t>New Vehicle</t>
  </si>
  <si>
    <t>TOTAL - AIRPORT FUND</t>
  </si>
  <si>
    <t>Church St. Garage</t>
  </si>
  <si>
    <t>New emergency call boxes in garages.  Old units obsolete and failing.  15 units @ $1600 per unit.</t>
  </si>
  <si>
    <t>Court Street Garage</t>
  </si>
  <si>
    <t>New emergency call boxes in garages.  Old units obsolete and failing.  10 units @ $1600.00 per unit.</t>
  </si>
  <si>
    <t>Carroll Creek Garage</t>
  </si>
  <si>
    <t>New emergency call boxes in garages.  Old units obsolete and failing.  12 units @ $1600 per unit.</t>
  </si>
  <si>
    <t>West Patrick Garage</t>
  </si>
  <si>
    <t>New emergency call boxes in garages.  Old units obsolete and failing.  14 units @ $1600 per unit.</t>
  </si>
  <si>
    <t xml:space="preserve">East All Saints Garage </t>
  </si>
  <si>
    <t>Ten cameras outdated and need upgrading for optimum security.  $1200 each</t>
  </si>
  <si>
    <t>Church Street Garage</t>
  </si>
  <si>
    <t>New Parking Space Available Signs to match other garages</t>
  </si>
  <si>
    <t>TOTAL - PARKING FUND</t>
  </si>
  <si>
    <t>Street Sweeping</t>
  </si>
  <si>
    <r>
      <rPr>
        <b/>
        <sz val="11"/>
        <color theme="1"/>
        <rFont val="Aptos Narrow"/>
        <family val="2"/>
        <scheme val="minor"/>
      </rPr>
      <t>REPLACEMENT EQUPMENT</t>
    </r>
    <r>
      <rPr>
        <sz val="11"/>
        <color theme="1"/>
        <rFont val="Aptos Narrow"/>
        <family val="2"/>
        <scheme val="minor"/>
      </rPr>
      <t xml:space="preserve"> - Ravo 5 Series Street Sweeper - This will replace 2014 Ravo that has been in shop for extended time for repairs. Repairs are starting to be costly and rust is starting be be more of a issue. The Ravo 5 iSeries is unmatched with pure vacuum suction combineed with Ravo's unique broom system. It comes equipped with stainless hopper with volume of 6.5 cu yds. Extreme manoeuvrability with turning circleof only 199 inches.It has one engine that powers all and it has a fuel savings of 42%.</t>
    </r>
  </si>
  <si>
    <t>Storm Drain</t>
  </si>
  <si>
    <r>
      <rPr>
        <b/>
        <sz val="11"/>
        <color rgb="FF000000"/>
        <rFont val="Aptos Narrow"/>
        <family val="2"/>
        <scheme val="minor"/>
      </rPr>
      <t>NEW VEHICLE</t>
    </r>
    <r>
      <rPr>
        <sz val="11"/>
        <color rgb="FF000000"/>
        <rFont val="Aptos Narrow"/>
        <family val="2"/>
        <scheme val="minor"/>
      </rPr>
      <t xml:space="preserve"> - Pickup Truck (Crew Cab) with utility body that will be utilized to pull trailer with mowers. Haul more than two people at a time to perform maintenance of storm ponds. This will also be used during weather events like rain and snow and inspection of BMP's. </t>
    </r>
  </si>
  <si>
    <r>
      <rPr>
        <b/>
        <sz val="11"/>
        <color rgb="FF000000"/>
        <rFont val="Aptos Narrow"/>
        <family val="2"/>
        <scheme val="minor"/>
      </rPr>
      <t xml:space="preserve">NEW EQUIPMENT </t>
    </r>
    <r>
      <rPr>
        <sz val="11"/>
        <color rgb="FF000000"/>
        <rFont val="Aptos Narrow"/>
        <family val="2"/>
        <scheme val="minor"/>
      </rPr>
      <t>- Ventrac Tractor KN 4520N- Allows the the tractor to both articulate and oscillate. The benefits allows the machine to crawl over terrain no matter how it changes, allowing more stability and capability to work on surfaces that aren't perfectly flat. It is full time all-wheel drive with 8 tires for better weight distribution and operates on soft grounds. Center of gravity for optimized stability especially mowing storm ponds.It has the abilty of 39 attachments that would hook up to this mower. Price includes mower deck for Tough Cut that does well on Cattails and Boom mower kit.</t>
    </r>
  </si>
  <si>
    <t>Dept</t>
  </si>
  <si>
    <t>Dept Name</t>
  </si>
  <si>
    <t>Description</t>
  </si>
  <si>
    <t>Amount</t>
  </si>
  <si>
    <t>Notes</t>
  </si>
  <si>
    <t xml:space="preserve">Description </t>
  </si>
  <si>
    <t>Total</t>
  </si>
  <si>
    <r>
      <rPr>
        <b/>
        <sz val="12"/>
        <color rgb="FFFF0000"/>
        <rFont val="Century Gothic"/>
        <family val="2"/>
      </rPr>
      <t>New Position</t>
    </r>
    <r>
      <rPr>
        <b/>
        <sz val="12"/>
        <color theme="1"/>
        <rFont val="Century Gothic"/>
        <family val="2"/>
      </rPr>
      <t xml:space="preserve"> </t>
    </r>
    <r>
      <rPr>
        <sz val="12"/>
        <color theme="1"/>
        <rFont val="Century Gothic"/>
        <family val="2"/>
      </rPr>
      <t>- Economic Development Specialist</t>
    </r>
  </si>
  <si>
    <t>Recommendation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</si>
</sst>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quot;$&quot;#,##0.00"/>
    <numFmt numFmtId="166" formatCode="&quot;$&quot;#,##0"/>
    <numFmt numFmtId="167" formatCode="_(&quot;$&quot;* #,##0_);_(&quot;$&quot;* \(#,##0\);_(&quot;$&quot;* &quot;-&quot;??_);_(@_)"/>
  </numFmts>
  <fonts count="18" x14ac:knownFonts="1">
    <font>
      <sz val="11"/>
      <color theme="1"/>
      <name val="Aptos Narrow"/>
      <family val="2"/>
      <scheme val="minor"/>
    </font>
    <font>
      <sz val="11"/>
      <color theme="1"/>
      <name val="Aptos Narrow"/>
      <family val="2"/>
      <scheme val="minor"/>
    </font>
    <font>
      <b/>
      <sz val="12"/>
      <color theme="1"/>
      <name val="Century Gothic"/>
      <family val="2"/>
    </font>
    <font>
      <sz val="12"/>
      <color theme="1"/>
      <name val="Century Gothic"/>
      <family val="2"/>
    </font>
    <font>
      <sz val="12"/>
      <name val="Century Gothic"/>
      <family val="2"/>
    </font>
    <font>
      <b/>
      <sz val="12"/>
      <name val="Century Gothic"/>
      <family val="2"/>
    </font>
    <font>
      <b/>
      <sz val="12"/>
      <color rgb="FFFF0000"/>
      <name val="Century Gothic"/>
      <family val="2"/>
    </font>
    <font>
      <sz val="11"/>
      <name val="Aptos Narrow"/>
      <family val="2"/>
      <scheme val="minor"/>
    </font>
    <font>
      <b/>
      <sz val="11"/>
      <color theme="1"/>
      <name val="Aptos Narrow"/>
      <family val="2"/>
      <scheme val="minor"/>
    </font>
    <font>
      <b/>
      <sz val="12"/>
      <color theme="1"/>
      <name val="Aptos Narrow"/>
      <family val="2"/>
      <scheme val="minor"/>
    </font>
    <font>
      <sz val="11"/>
      <color theme="1"/>
      <name val="Century Gothic"/>
      <family val="2"/>
    </font>
    <font>
      <b/>
      <sz val="14"/>
      <color theme="1"/>
      <name val="Aptos Narrow"/>
      <family val="2"/>
      <scheme val="minor"/>
    </font>
    <font>
      <b/>
      <u/>
      <sz val="14"/>
      <color theme="1"/>
      <name val="Aptos Narrow"/>
      <family val="2"/>
      <scheme val="minor"/>
    </font>
    <font>
      <sz val="12"/>
      <color theme="1"/>
      <name val="Aptos Narrow"/>
      <family val="2"/>
      <scheme val="minor"/>
    </font>
    <font>
      <b/>
      <sz val="11"/>
      <color theme="1"/>
      <name val="Century Gothic"/>
      <family val="2"/>
    </font>
    <font>
      <sz val="11"/>
      <name val="Century Gothic"/>
      <family val="2"/>
    </font>
    <font>
      <sz val="11"/>
      <color rgb="FF000000"/>
      <name val="Aptos Narrow"/>
      <family val="2"/>
      <scheme val="minor"/>
    </font>
    <font>
      <b/>
      <sz val="11"/>
      <color rgb="FF000000"/>
      <name val="Aptos Narrow"/>
      <family val="2"/>
      <scheme val="minor"/>
    </font>
  </fonts>
  <fills count="3">
    <fill>
      <patternFill patternType="none"/>
    </fill>
    <fill>
      <patternFill patternType="gray125"/>
    </fill>
    <fill>
      <patternFill patternType="solid">
        <fgColor theme="9" tint="0.59999389629810485"/>
        <bgColor indexed="64"/>
      </patternFill>
    </fill>
  </fills>
  <borders count="19">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auto="1"/>
      </right>
      <top/>
      <bottom style="thin">
        <color auto="1"/>
      </bottom>
      <diagonal/>
    </border>
    <border>
      <left style="thin">
        <color indexed="64"/>
      </left>
      <right/>
      <top/>
      <bottom/>
      <diagonal/>
    </border>
    <border>
      <left style="thin">
        <color indexed="64"/>
      </left>
      <right/>
      <top/>
      <bottom style="thin">
        <color indexed="64"/>
      </bottom>
      <diagonal/>
    </border>
    <border>
      <left style="thin">
        <color auto="1"/>
      </left>
      <right style="thin">
        <color indexed="64"/>
      </right>
      <top style="medium">
        <color indexed="64"/>
      </top>
      <bottom/>
      <diagonal/>
    </border>
    <border>
      <left/>
      <right style="thin">
        <color indexed="64"/>
      </right>
      <top/>
      <bottom/>
      <diagonal/>
    </border>
    <border>
      <left style="thin">
        <color auto="1"/>
      </left>
      <right style="medium">
        <color indexed="64"/>
      </right>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05">
    <xf numFmtId="0" fontId="0" fillId="0" borderId="0" xfId="0"/>
    <xf numFmtId="164" fontId="3" fillId="0" borderId="3" xfId="1" applyNumberFormat="1" applyFont="1" applyFill="1" applyBorder="1" applyAlignment="1">
      <alignment horizontal="left" vertical="center" wrapText="1"/>
    </xf>
    <xf numFmtId="0" fontId="10" fillId="0" borderId="3" xfId="0" applyFont="1" applyBorder="1" applyAlignment="1">
      <alignment horizontal="center" wrapText="1"/>
    </xf>
    <xf numFmtId="0" fontId="10" fillId="0" borderId="3" xfId="0" applyFont="1" applyBorder="1" applyAlignment="1">
      <alignment horizontal="left" wrapText="1"/>
    </xf>
    <xf numFmtId="0" fontId="10" fillId="0" borderId="0" xfId="0" applyFont="1" applyAlignment="1">
      <alignment horizontal="center"/>
    </xf>
    <xf numFmtId="0" fontId="10" fillId="0" borderId="3" xfId="0" applyFont="1" applyBorder="1" applyAlignment="1">
      <alignment horizontal="center" vertical="center" wrapText="1"/>
    </xf>
    <xf numFmtId="0" fontId="10" fillId="0" borderId="3" xfId="0" applyFont="1" applyBorder="1" applyAlignment="1">
      <alignment horizontal="left" vertical="center" wrapText="1"/>
    </xf>
    <xf numFmtId="0" fontId="10" fillId="0" borderId="0" xfId="0" applyFont="1" applyAlignment="1">
      <alignment horizontal="center" vertical="center"/>
    </xf>
    <xf numFmtId="164" fontId="12" fillId="2" borderId="0" xfId="1" applyNumberFormat="1" applyFont="1" applyFill="1" applyAlignment="1">
      <alignment horizontal="right"/>
    </xf>
    <xf numFmtId="0" fontId="0" fillId="0" borderId="0" xfId="0" applyAlignment="1">
      <alignment horizontal="left"/>
    </xf>
    <xf numFmtId="164" fontId="0" fillId="0" borderId="0" xfId="1" applyNumberFormat="1" applyFont="1"/>
    <xf numFmtId="0" fontId="9" fillId="0" borderId="3" xfId="0" applyFont="1" applyBorder="1" applyAlignment="1">
      <alignment vertical="center" wrapText="1"/>
    </xf>
    <xf numFmtId="0" fontId="13" fillId="0" borderId="4" xfId="0" applyFont="1" applyBorder="1" applyAlignment="1">
      <alignment horizontal="center" vertical="center" wrapText="1"/>
    </xf>
    <xf numFmtId="166" fontId="12" fillId="2" borderId="0" xfId="0" applyNumberFormat="1" applyFont="1" applyFill="1" applyAlignment="1">
      <alignment horizontal="right"/>
    </xf>
    <xf numFmtId="165" fontId="0" fillId="0" borderId="0" xfId="0" applyNumberFormat="1"/>
    <xf numFmtId="0" fontId="3" fillId="0" borderId="2" xfId="0" applyFont="1" applyBorder="1" applyAlignment="1">
      <alignment vertical="center" wrapText="1"/>
    </xf>
    <xf numFmtId="0" fontId="10" fillId="0" borderId="0" xfId="0" applyFont="1"/>
    <xf numFmtId="164" fontId="8" fillId="0" borderId="3" xfId="1" applyNumberFormat="1" applyFont="1" applyBorder="1" applyAlignment="1">
      <alignment vertical="center" wrapText="1"/>
    </xf>
    <xf numFmtId="0" fontId="10" fillId="0" borderId="3" xfId="0" applyFont="1" applyBorder="1" applyAlignment="1">
      <alignment vertical="center" wrapText="1"/>
    </xf>
    <xf numFmtId="0" fontId="13" fillId="0" borderId="3" xfId="0" applyFont="1" applyBorder="1" applyAlignment="1">
      <alignment vertical="center" wrapText="1"/>
    </xf>
    <xf numFmtId="0" fontId="13" fillId="0" borderId="3" xfId="0" applyFont="1" applyBorder="1" applyAlignment="1">
      <alignment horizontal="center" vertical="center" wrapText="1"/>
    </xf>
    <xf numFmtId="0" fontId="13" fillId="0" borderId="3" xfId="0" applyFont="1" applyBorder="1" applyAlignment="1">
      <alignment horizontal="right" vertical="center" wrapText="1"/>
    </xf>
    <xf numFmtId="0" fontId="13" fillId="0" borderId="2" xfId="0" applyFont="1" applyBorder="1" applyAlignment="1">
      <alignment vertical="center" wrapText="1"/>
    </xf>
    <xf numFmtId="164" fontId="0" fillId="0" borderId="0" xfId="0" applyNumberFormat="1"/>
    <xf numFmtId="164" fontId="13" fillId="0" borderId="4" xfId="1" applyNumberFormat="1" applyFont="1" applyBorder="1" applyAlignment="1">
      <alignment vertical="center" wrapText="1"/>
    </xf>
    <xf numFmtId="0" fontId="0" fillId="0" borderId="2" xfId="0" applyBorder="1" applyAlignment="1">
      <alignment horizontal="center" vertical="center" wrapText="1"/>
    </xf>
    <xf numFmtId="0" fontId="0" fillId="0" borderId="11" xfId="0" applyBorder="1" applyAlignment="1">
      <alignment horizontal="left" vertical="center" wrapText="1"/>
    </xf>
    <xf numFmtId="0" fontId="16" fillId="0" borderId="11" xfId="0" applyFont="1" applyBorder="1" applyAlignment="1">
      <alignment horizontal="left" vertical="center" wrapText="1"/>
    </xf>
    <xf numFmtId="0" fontId="9" fillId="0" borderId="2" xfId="0" applyFont="1" applyBorder="1" applyAlignment="1">
      <alignment vertical="center" wrapText="1"/>
    </xf>
    <xf numFmtId="164" fontId="2" fillId="0" borderId="1" xfId="1" applyNumberFormat="1" applyFont="1" applyFill="1" applyBorder="1" applyAlignment="1">
      <alignment horizontal="center" vertical="center" wrapText="1"/>
    </xf>
    <xf numFmtId="0" fontId="3" fillId="0" borderId="0" xfId="0" applyFont="1"/>
    <xf numFmtId="0" fontId="3" fillId="0" borderId="3" xfId="0" applyFont="1" applyBorder="1" applyAlignment="1">
      <alignment horizontal="left" vertical="center" wrapText="1"/>
    </xf>
    <xf numFmtId="0" fontId="2" fillId="0" borderId="3"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4" fillId="0" borderId="3" xfId="0" applyFont="1" applyBorder="1" applyAlignment="1">
      <alignment horizontal="left" vertical="center"/>
    </xf>
    <xf numFmtId="0" fontId="3" fillId="0" borderId="3" xfId="0" applyFont="1" applyBorder="1" applyAlignment="1">
      <alignment horizontal="left"/>
    </xf>
    <xf numFmtId="0" fontId="3" fillId="0" borderId="0" xfId="0" applyFont="1" applyAlignment="1">
      <alignment horizontal="center"/>
    </xf>
    <xf numFmtId="0" fontId="2" fillId="0" borderId="1" xfId="0" applyFont="1" applyBorder="1" applyAlignment="1">
      <alignment horizontal="center" vertical="center" wrapText="1"/>
    </xf>
    <xf numFmtId="0" fontId="3" fillId="0" borderId="0" xfId="0" applyFont="1" applyAlignment="1">
      <alignment horizontal="left"/>
    </xf>
    <xf numFmtId="0" fontId="5" fillId="0" borderId="3" xfId="0" applyFont="1" applyBorder="1" applyAlignment="1">
      <alignment horizontal="left" vertical="center" wrapText="1"/>
    </xf>
    <xf numFmtId="164" fontId="4" fillId="0" borderId="3" xfId="1" applyNumberFormat="1" applyFont="1" applyFill="1" applyBorder="1" applyAlignment="1">
      <alignment horizontal="left" vertical="center" wrapText="1"/>
    </xf>
    <xf numFmtId="164" fontId="4" fillId="0" borderId="4" xfId="1" applyNumberFormat="1" applyFont="1" applyFill="1" applyBorder="1" applyAlignment="1">
      <alignment horizontal="left" vertical="center" wrapText="1"/>
    </xf>
    <xf numFmtId="164" fontId="3" fillId="0" borderId="4" xfId="1" applyNumberFormat="1" applyFont="1" applyFill="1" applyBorder="1" applyAlignment="1">
      <alignment horizontal="left" vertical="center" wrapText="1"/>
    </xf>
    <xf numFmtId="164" fontId="3" fillId="0" borderId="3" xfId="1" applyNumberFormat="1" applyFont="1" applyFill="1" applyBorder="1" applyAlignment="1">
      <alignment horizontal="left"/>
    </xf>
    <xf numFmtId="164" fontId="3" fillId="0" borderId="0" xfId="1" applyNumberFormat="1" applyFont="1" applyFill="1" applyAlignment="1">
      <alignment horizontal="left"/>
    </xf>
    <xf numFmtId="164" fontId="10" fillId="0" borderId="3" xfId="1" applyNumberFormat="1" applyFont="1" applyFill="1" applyBorder="1" applyAlignment="1">
      <alignment wrapText="1"/>
    </xf>
    <xf numFmtId="164" fontId="10" fillId="0" borderId="3" xfId="1" applyNumberFormat="1" applyFont="1" applyFill="1" applyBorder="1" applyAlignment="1">
      <alignment vertical="center" wrapText="1"/>
    </xf>
    <xf numFmtId="167" fontId="3" fillId="0" borderId="0" xfId="2" applyNumberFormat="1" applyFont="1" applyFill="1" applyAlignment="1">
      <alignment horizontal="left"/>
    </xf>
    <xf numFmtId="164" fontId="12" fillId="0" borderId="0" xfId="1" applyNumberFormat="1" applyFont="1" applyFill="1" applyAlignment="1">
      <alignment horizontal="right"/>
    </xf>
    <xf numFmtId="164" fontId="0" fillId="0" borderId="0" xfId="1" applyNumberFormat="1" applyFont="1" applyFill="1"/>
    <xf numFmtId="0" fontId="10" fillId="0" borderId="12"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 xfId="0" applyFont="1" applyBorder="1" applyAlignment="1">
      <alignment vertical="center" wrapText="1"/>
    </xf>
    <xf numFmtId="164" fontId="15" fillId="0" borderId="2" xfId="1" applyNumberFormat="1" applyFont="1" applyFill="1" applyBorder="1" applyAlignment="1">
      <alignment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164" fontId="8" fillId="0" borderId="18" xfId="1" applyNumberFormat="1" applyFont="1" applyFill="1" applyBorder="1" applyAlignment="1">
      <alignment horizontal="center" vertical="center" wrapText="1"/>
    </xf>
    <xf numFmtId="164" fontId="0" fillId="0" borderId="3" xfId="1" applyNumberFormat="1" applyFont="1" applyFill="1" applyBorder="1" applyAlignment="1">
      <alignment vertical="center" wrapText="1"/>
    </xf>
    <xf numFmtId="164" fontId="8" fillId="0" borderId="3" xfId="1" applyNumberFormat="1" applyFont="1" applyFill="1" applyBorder="1" applyAlignment="1">
      <alignment vertical="center" wrapText="1"/>
    </xf>
    <xf numFmtId="166" fontId="0" fillId="0" borderId="3" xfId="0" applyNumberFormat="1" applyBorder="1" applyAlignment="1">
      <alignment horizontal="center" vertical="center" wrapText="1"/>
    </xf>
    <xf numFmtId="166" fontId="16" fillId="0" borderId="3"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3"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164" fontId="2" fillId="0" borderId="14" xfId="1" applyNumberFormat="1" applyFont="1" applyFill="1" applyBorder="1" applyAlignment="1">
      <alignment horizontal="center" vertical="center" wrapText="1"/>
    </xf>
    <xf numFmtId="164" fontId="3" fillId="0" borderId="9" xfId="1" applyNumberFormat="1" applyFont="1" applyFill="1" applyBorder="1" applyAlignment="1">
      <alignment horizontal="center" vertical="center" wrapText="1"/>
    </xf>
    <xf numFmtId="164" fontId="3" fillId="0" borderId="9" xfId="1" applyNumberFormat="1" applyFont="1" applyFill="1" applyBorder="1" applyAlignment="1">
      <alignment horizontal="left" vertical="center" wrapText="1"/>
    </xf>
    <xf numFmtId="0" fontId="3" fillId="0" borderId="9" xfId="0" applyFont="1" applyBorder="1"/>
    <xf numFmtId="0" fontId="3" fillId="0" borderId="9" xfId="0" applyFont="1" applyBorder="1" applyAlignment="1">
      <alignment wrapText="1"/>
    </xf>
    <xf numFmtId="0" fontId="3" fillId="0" borderId="15" xfId="0" applyFont="1" applyBorder="1"/>
    <xf numFmtId="0" fontId="3" fillId="0" borderId="9" xfId="0" applyFont="1" applyBorder="1" applyAlignment="1">
      <alignment horizontal="left" wrapText="1"/>
    </xf>
    <xf numFmtId="0" fontId="3" fillId="0" borderId="9" xfId="1" applyNumberFormat="1"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wrapText="1"/>
    </xf>
    <xf numFmtId="164" fontId="4" fillId="0" borderId="2" xfId="1" applyNumberFormat="1" applyFont="1" applyFill="1" applyBorder="1" applyAlignment="1">
      <alignment horizontal="left" vertical="center" wrapText="1"/>
    </xf>
    <xf numFmtId="0" fontId="3" fillId="0" borderId="11" xfId="0" applyFont="1" applyBorder="1"/>
    <xf numFmtId="0" fontId="11" fillId="2" borderId="0" xfId="0" applyFont="1" applyFill="1" applyAlignment="1">
      <alignment horizontal="center"/>
    </xf>
    <xf numFmtId="0" fontId="0" fillId="0" borderId="0" xfId="0"/>
    <xf numFmtId="0" fontId="9" fillId="0" borderId="5" xfId="0" applyFont="1" applyBorder="1" applyAlignment="1">
      <alignment horizontal="center" vertical="center" wrapText="1"/>
    </xf>
    <xf numFmtId="0" fontId="9" fillId="0" borderId="2" xfId="0" applyFont="1" applyBorder="1" applyAlignment="1">
      <alignment vertical="center" wrapText="1"/>
    </xf>
    <xf numFmtId="164" fontId="8" fillId="0" borderId="6" xfId="1" applyNumberFormat="1" applyFont="1" applyBorder="1" applyAlignment="1">
      <alignment horizontal="center" vertical="center" wrapText="1"/>
    </xf>
    <xf numFmtId="164" fontId="8" fillId="0" borderId="7" xfId="1" applyNumberFormat="1" applyFont="1" applyBorder="1" applyAlignment="1">
      <alignment vertical="center" wrapText="1"/>
    </xf>
    <xf numFmtId="0" fontId="11" fillId="2" borderId="10" xfId="0" applyFont="1" applyFill="1" applyBorder="1" applyAlignment="1">
      <alignment horizontal="right"/>
    </xf>
    <xf numFmtId="0" fontId="9" fillId="0" borderId="16" xfId="0" applyFont="1" applyBorder="1" applyAlignment="1">
      <alignment horizontal="center" vertical="center" wrapText="1"/>
    </xf>
    <xf numFmtId="0" fontId="9" fillId="0" borderId="4" xfId="0" applyFont="1" applyBorder="1" applyAlignment="1">
      <alignment horizontal="center" vertical="center" wrapText="1"/>
    </xf>
    <xf numFmtId="0" fontId="11" fillId="2" borderId="0" xfId="0" applyFont="1" applyFill="1" applyAlignment="1">
      <alignment horizontal="right"/>
    </xf>
    <xf numFmtId="165" fontId="8" fillId="0" borderId="6" xfId="0" applyNumberFormat="1" applyFont="1" applyBorder="1" applyAlignment="1">
      <alignment horizontal="center" vertical="center" wrapText="1"/>
    </xf>
    <xf numFmtId="0" fontId="8" fillId="0" borderId="7" xfId="0" applyFont="1" applyBorder="1" applyAlignment="1">
      <alignment vertical="center" wrapText="1"/>
    </xf>
    <xf numFmtId="164" fontId="2" fillId="0" borderId="3" xfId="1" applyNumberFormat="1" applyFont="1" applyFill="1" applyBorder="1" applyAlignment="1">
      <alignment horizontal="center" vertical="center" wrapText="1"/>
    </xf>
    <xf numFmtId="164" fontId="3" fillId="0" borderId="3" xfId="1" applyNumberFormat="1" applyFont="1" applyFill="1" applyBorder="1" applyAlignment="1">
      <alignment horizontal="center" vertical="center" wrapText="1"/>
    </xf>
    <xf numFmtId="0" fontId="3" fillId="0" borderId="3" xfId="0" applyFont="1" applyBorder="1"/>
    <xf numFmtId="0" fontId="3" fillId="0" borderId="3" xfId="0" applyFont="1" applyBorder="1" applyAlignment="1">
      <alignment wrapText="1"/>
    </xf>
    <xf numFmtId="0" fontId="3" fillId="0" borderId="3" xfId="0" applyFont="1" applyBorder="1" applyAlignment="1">
      <alignment horizontal="left" wrapText="1"/>
    </xf>
    <xf numFmtId="0" fontId="3" fillId="0" borderId="3" xfId="1" applyNumberFormat="1" applyFont="1" applyFill="1" applyBorder="1" applyAlignment="1">
      <alignment horizontal="left"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5" fillId="0" borderId="12" xfId="0" applyFont="1" applyBorder="1" applyAlignment="1">
      <alignment horizontal="center" vertical="center" wrapText="1"/>
    </xf>
    <xf numFmtId="0" fontId="2" fillId="0" borderId="12" xfId="0" applyFont="1" applyBorder="1" applyAlignment="1">
      <alignment horizontal="center"/>
    </xf>
    <xf numFmtId="0" fontId="2" fillId="0" borderId="12" xfId="0" applyFont="1" applyBorder="1" applyAlignment="1">
      <alignment horizontal="center" wrapText="1"/>
    </xf>
  </cellXfs>
  <cellStyles count="3">
    <cellStyle name="Comma" xfId="1" builtinId="3"/>
    <cellStyle name="Currency" xfId="2" builtinId="4"/>
    <cellStyle name="Normal" xfId="0" builtinId="0"/>
  </cellStyles>
  <dxfs count="13">
    <dxf>
      <font>
        <b val="0"/>
        <i val="0"/>
        <strike val="0"/>
        <condense val="0"/>
        <extend val="0"/>
        <outline val="0"/>
        <shadow val="0"/>
        <u val="none"/>
        <vertAlign val="baseline"/>
        <sz val="11"/>
        <color theme="1"/>
        <name val="Century Gothic"/>
        <family val="2"/>
        <scheme val="none"/>
      </font>
      <numFmt numFmtId="164" formatCode="_(* #,##0_);_(* \(#,##0\);_(* &quot;-&quot;??_);_(@_)"/>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medium">
          <color indexed="64"/>
        </top>
        <bottom style="thin">
          <color indexed="64"/>
        </bottom>
      </border>
    </dxf>
    <dxf>
      <font>
        <b/>
        <i val="0"/>
        <strike val="0"/>
        <condense val="0"/>
        <extend val="0"/>
        <outline val="0"/>
        <shadow val="0"/>
        <u val="none"/>
        <vertAlign val="baseline"/>
        <sz val="12"/>
        <color theme="1"/>
        <name val="Aptos Narrow"/>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entury Gothic"/>
        <family val="2"/>
        <scheme val="none"/>
      </font>
      <fill>
        <patternFill patternType="none">
          <fgColor indexed="64"/>
          <bgColor indexed="65"/>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entury Gothic"/>
        <family val="2"/>
        <scheme val="none"/>
      </font>
      <numFmt numFmtId="164" formatCode="_(* #,##0_);_(* \(#,##0\);_(* &quot;-&quot;??_);_(@_)"/>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entury Gothic"/>
        <family val="2"/>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bottom style="thin">
          <color indexed="64"/>
        </bottom>
      </border>
    </dxf>
    <dxf>
      <font>
        <b/>
        <i val="0"/>
        <strike val="0"/>
        <condense val="0"/>
        <extend val="0"/>
        <outline val="0"/>
        <shadow val="0"/>
        <u val="none"/>
        <vertAlign val="baseline"/>
        <sz val="12"/>
        <color theme="1"/>
        <name val="Century Gothic"/>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ADCE014-2D76-4A81-BE4C-A8717F285B6B}" name="Table4" displayName="Table4" ref="A1:E87" totalsRowShown="0" headerRowDxfId="12" tableBorderDxfId="11">
  <autoFilter ref="A1:E87" xr:uid="{2ABED609-1FCB-4915-B864-6333B5A89C85}"/>
  <sortState xmlns:xlrd2="http://schemas.microsoft.com/office/spreadsheetml/2017/richdata2" ref="A2:E87">
    <sortCondition ref="A1:A87"/>
  </sortState>
  <tableColumns count="5">
    <tableColumn id="1" xr3:uid="{3BCC3A66-BF0E-42EE-AABD-A2A4B1447B55}" name="Dept" dataDxfId="10"/>
    <tableColumn id="2" xr3:uid="{CCB0A705-BA49-4CCC-AC2C-50BCDBBDBD16}" name="Dept Name" dataDxfId="9"/>
    <tableColumn id="3" xr3:uid="{AF6AC2C9-AB86-4871-BC31-C69B175B134E}" name="Description" dataDxfId="8"/>
    <tableColumn id="4" xr3:uid="{2381DA2F-F9FE-4287-B4F4-FBC8F90CC542}" name="Amount" dataDxfId="7" dataCellStyle="Comma"/>
    <tableColumn id="5" xr3:uid="{1E139494-9A1A-4D0F-A62A-D716BEB4C78B}" name="Notes"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751532-E443-4BB1-94F6-D8A600D1D6BC}" name="Table2" displayName="Table2" ref="A3:D29" totalsRowShown="0" headerRowDxfId="5" tableBorderDxfId="4">
  <autoFilter ref="A3:D29" xr:uid="{13751532-E443-4BB1-94F6-D8A600D1D6BC}"/>
  <sortState xmlns:xlrd2="http://schemas.microsoft.com/office/spreadsheetml/2017/richdata2" ref="A4:D29">
    <sortCondition ref="A3:A29"/>
  </sortState>
  <tableColumns count="4">
    <tableColumn id="1" xr3:uid="{29A80C5C-1110-4015-95EB-26FE253E7C34}" name="Dept. #" dataDxfId="3"/>
    <tableColumn id="2" xr3:uid="{0A97F334-71C2-4ECF-813A-CE2AFF9E82DE}" name="Dept. Name" dataDxfId="2"/>
    <tableColumn id="3" xr3:uid="{4320B270-1FB9-4D5C-8F9C-AFFBEBB5563A}" name="Description " dataDxfId="1"/>
    <tableColumn id="4" xr3:uid="{D57D5436-2A4B-4BA7-BC45-948CB83780C5}" name="Amount" dataDxfId="0" dataCellStyle="Comma"/>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ED609-1FCB-4915-B864-6333B5A89C85}">
  <dimension ref="A1:F153"/>
  <sheetViews>
    <sheetView tabSelected="1" topLeftCell="A44" zoomScale="80" zoomScaleNormal="80" workbookViewId="0">
      <selection activeCell="A44" sqref="A44"/>
    </sheetView>
  </sheetViews>
  <sheetFormatPr defaultColWidth="8.7265625" defaultRowHeight="17.25" customHeight="1" x14ac:dyDescent="0.35"/>
  <cols>
    <col min="1" max="1" width="9" style="39" customWidth="1"/>
    <col min="2" max="2" width="31.54296875" style="41" customWidth="1"/>
    <col min="3" max="3" width="49.1796875" style="41" customWidth="1"/>
    <col min="4" max="4" width="18" style="47" bestFit="1" customWidth="1"/>
    <col min="5" max="6" width="57.453125" style="30" customWidth="1"/>
    <col min="7" max="16384" width="8.7265625" style="30"/>
  </cols>
  <sheetData>
    <row r="1" spans="1:6" ht="16" x14ac:dyDescent="0.35">
      <c r="A1" s="65" t="s">
        <v>204</v>
      </c>
      <c r="B1" s="40" t="s">
        <v>205</v>
      </c>
      <c r="C1" s="40" t="s">
        <v>206</v>
      </c>
      <c r="D1" s="29" t="s">
        <v>207</v>
      </c>
      <c r="E1" s="69" t="s">
        <v>208</v>
      </c>
      <c r="F1" s="93" t="s">
        <v>212</v>
      </c>
    </row>
    <row r="2" spans="1:6" ht="64" x14ac:dyDescent="0.35">
      <c r="A2" s="99">
        <v>1115</v>
      </c>
      <c r="B2" s="31" t="s">
        <v>0</v>
      </c>
      <c r="C2" s="31" t="s">
        <v>1</v>
      </c>
      <c r="D2" s="1">
        <v>14000</v>
      </c>
      <c r="E2" s="70"/>
      <c r="F2" s="94" cm="1">
        <f t="array" aca="1" ref="F2" ca="1">F2:F132</f>
        <v>0</v>
      </c>
    </row>
    <row r="3" spans="1:6" ht="32" x14ac:dyDescent="0.35">
      <c r="A3" s="99">
        <v>1115</v>
      </c>
      <c r="B3" s="31" t="s">
        <v>0</v>
      </c>
      <c r="C3" s="31" t="s">
        <v>2</v>
      </c>
      <c r="D3" s="1">
        <v>5000</v>
      </c>
      <c r="E3" s="71"/>
      <c r="F3" s="1"/>
    </row>
    <row r="4" spans="1:6" ht="16" x14ac:dyDescent="0.35">
      <c r="A4" s="66">
        <v>1211</v>
      </c>
      <c r="B4" s="31" t="s">
        <v>3</v>
      </c>
      <c r="C4" s="31" t="s">
        <v>4</v>
      </c>
      <c r="D4" s="1">
        <v>8000</v>
      </c>
      <c r="E4" s="71"/>
      <c r="F4" s="1"/>
    </row>
    <row r="5" spans="1:6" ht="32" x14ac:dyDescent="0.35">
      <c r="A5" s="66">
        <v>1211</v>
      </c>
      <c r="B5" s="31" t="s">
        <v>3</v>
      </c>
      <c r="C5" s="31" t="s">
        <v>5</v>
      </c>
      <c r="D5" s="1">
        <v>5000</v>
      </c>
      <c r="E5" s="71"/>
      <c r="F5" s="1"/>
    </row>
    <row r="6" spans="1:6" ht="32" x14ac:dyDescent="0.35">
      <c r="A6" s="66">
        <v>1222</v>
      </c>
      <c r="B6" s="31" t="s">
        <v>6</v>
      </c>
      <c r="C6" s="31" t="s">
        <v>7</v>
      </c>
      <c r="D6" s="1">
        <v>15000</v>
      </c>
      <c r="E6" s="71"/>
      <c r="F6" s="1"/>
    </row>
    <row r="7" spans="1:6" ht="16" x14ac:dyDescent="0.35">
      <c r="A7" s="66">
        <v>1222</v>
      </c>
      <c r="B7" s="31" t="s">
        <v>6</v>
      </c>
      <c r="C7" s="32" t="s">
        <v>8</v>
      </c>
      <c r="D7" s="1">
        <v>5000</v>
      </c>
      <c r="E7" s="71"/>
      <c r="F7" s="1"/>
    </row>
    <row r="8" spans="1:6" ht="16" x14ac:dyDescent="0.35">
      <c r="A8" s="66">
        <v>1222</v>
      </c>
      <c r="B8" s="31" t="s">
        <v>6</v>
      </c>
      <c r="C8" s="32" t="s">
        <v>9</v>
      </c>
      <c r="D8" s="1">
        <v>5000</v>
      </c>
      <c r="E8" s="71"/>
      <c r="F8" s="1"/>
    </row>
    <row r="9" spans="1:6" ht="71.150000000000006" customHeight="1" x14ac:dyDescent="0.35">
      <c r="A9" s="66">
        <v>1231</v>
      </c>
      <c r="B9" s="31" t="s">
        <v>10</v>
      </c>
      <c r="C9" s="31" t="s">
        <v>11</v>
      </c>
      <c r="D9" s="1">
        <v>9000</v>
      </c>
      <c r="E9" s="72"/>
      <c r="F9" s="95"/>
    </row>
    <row r="10" spans="1:6" ht="16" x14ac:dyDescent="0.35">
      <c r="A10" s="66">
        <v>1231</v>
      </c>
      <c r="B10" s="31" t="s">
        <v>10</v>
      </c>
      <c r="C10" s="31" t="s">
        <v>12</v>
      </c>
      <c r="D10" s="1">
        <v>60000</v>
      </c>
      <c r="E10" s="72"/>
      <c r="F10" s="95"/>
    </row>
    <row r="11" spans="1:6" ht="32" x14ac:dyDescent="0.35">
      <c r="A11" s="99">
        <v>1233</v>
      </c>
      <c r="B11" s="31" t="s">
        <v>13</v>
      </c>
      <c r="C11" s="31" t="s">
        <v>14</v>
      </c>
      <c r="D11" s="1">
        <v>40000</v>
      </c>
      <c r="E11" s="70"/>
      <c r="F11" s="94"/>
    </row>
    <row r="12" spans="1:6" ht="32" x14ac:dyDescent="0.35">
      <c r="A12" s="99">
        <v>1233</v>
      </c>
      <c r="B12" s="31" t="s">
        <v>13</v>
      </c>
      <c r="C12" s="31" t="s">
        <v>15</v>
      </c>
      <c r="D12" s="1">
        <v>20000</v>
      </c>
      <c r="E12" s="71"/>
      <c r="F12" s="1"/>
    </row>
    <row r="13" spans="1:6" ht="16" x14ac:dyDescent="0.35">
      <c r="A13" s="99">
        <v>1233</v>
      </c>
      <c r="B13" s="31" t="s">
        <v>13</v>
      </c>
      <c r="C13" s="31" t="s">
        <v>16</v>
      </c>
      <c r="D13" s="1">
        <v>36500</v>
      </c>
      <c r="E13" s="71"/>
      <c r="F13" s="1"/>
    </row>
    <row r="14" spans="1:6" ht="16" x14ac:dyDescent="0.35">
      <c r="A14" s="99">
        <v>1233</v>
      </c>
      <c r="B14" s="31" t="s">
        <v>13</v>
      </c>
      <c r="C14" s="31" t="s">
        <v>17</v>
      </c>
      <c r="D14" s="1">
        <v>20000</v>
      </c>
      <c r="E14" s="71"/>
      <c r="F14" s="1"/>
    </row>
    <row r="15" spans="1:6" ht="32" x14ac:dyDescent="0.35">
      <c r="A15" s="99">
        <v>1233</v>
      </c>
      <c r="B15" s="31" t="s">
        <v>13</v>
      </c>
      <c r="C15" s="31" t="s">
        <v>18</v>
      </c>
      <c r="D15" s="1">
        <v>30000</v>
      </c>
      <c r="E15" s="71"/>
      <c r="F15" s="1"/>
    </row>
    <row r="16" spans="1:6" ht="16" x14ac:dyDescent="0.35">
      <c r="A16" s="99">
        <v>1241</v>
      </c>
      <c r="B16" s="31" t="s">
        <v>19</v>
      </c>
      <c r="C16" s="35" t="s">
        <v>20</v>
      </c>
      <c r="D16" s="1">
        <v>29000</v>
      </c>
      <c r="E16" s="73"/>
      <c r="F16" s="96"/>
    </row>
    <row r="17" spans="1:6" ht="144" x14ac:dyDescent="0.35">
      <c r="A17" s="67">
        <v>1251</v>
      </c>
      <c r="B17" s="33" t="s">
        <v>21</v>
      </c>
      <c r="C17" s="42" t="s">
        <v>22</v>
      </c>
      <c r="D17" s="43">
        <f>85920+5327+1246</f>
        <v>92493</v>
      </c>
      <c r="E17" s="72"/>
      <c r="F17" s="95"/>
    </row>
    <row r="18" spans="1:6" ht="16" x14ac:dyDescent="0.35">
      <c r="A18" s="67">
        <v>1251</v>
      </c>
      <c r="B18" s="33" t="s">
        <v>21</v>
      </c>
      <c r="C18" s="37" t="s">
        <v>23</v>
      </c>
      <c r="D18" s="43">
        <v>35000</v>
      </c>
      <c r="E18" s="72"/>
      <c r="F18" s="95"/>
    </row>
    <row r="19" spans="1:6" ht="16" x14ac:dyDescent="0.35">
      <c r="A19" s="67">
        <v>1251</v>
      </c>
      <c r="B19" s="33" t="s">
        <v>21</v>
      </c>
      <c r="C19" s="37" t="s">
        <v>24</v>
      </c>
      <c r="D19" s="43">
        <v>1200</v>
      </c>
      <c r="E19" s="72"/>
      <c r="F19" s="95"/>
    </row>
    <row r="20" spans="1:6" ht="255" x14ac:dyDescent="0.35">
      <c r="A20" s="67">
        <v>1262</v>
      </c>
      <c r="B20" s="33" t="s">
        <v>25</v>
      </c>
      <c r="C20" s="33" t="s">
        <v>26</v>
      </c>
      <c r="D20" s="43">
        <v>9000</v>
      </c>
      <c r="E20" s="72"/>
      <c r="F20" s="95"/>
    </row>
    <row r="21" spans="1:6" ht="32" x14ac:dyDescent="0.35">
      <c r="A21" s="67">
        <v>1262</v>
      </c>
      <c r="B21" s="33" t="s">
        <v>27</v>
      </c>
      <c r="C21" s="33" t="s">
        <v>28</v>
      </c>
      <c r="D21" s="43">
        <v>87110</v>
      </c>
      <c r="E21" s="72"/>
      <c r="F21" s="95"/>
    </row>
    <row r="22" spans="1:6" ht="160" x14ac:dyDescent="0.35">
      <c r="A22" s="67">
        <v>1262</v>
      </c>
      <c r="B22" s="33" t="s">
        <v>25</v>
      </c>
      <c r="C22" s="33" t="s">
        <v>29</v>
      </c>
      <c r="D22" s="43">
        <v>12000</v>
      </c>
      <c r="E22" s="72"/>
      <c r="F22" s="95"/>
    </row>
    <row r="23" spans="1:6" ht="16" x14ac:dyDescent="0.35">
      <c r="A23" s="67">
        <v>1262</v>
      </c>
      <c r="B23" s="33" t="s">
        <v>25</v>
      </c>
      <c r="C23" s="34" t="s">
        <v>30</v>
      </c>
      <c r="D23" s="44">
        <v>62000</v>
      </c>
      <c r="E23" s="74"/>
      <c r="F23" s="95"/>
    </row>
    <row r="24" spans="1:6" ht="16" x14ac:dyDescent="0.35">
      <c r="A24" s="67">
        <v>1262</v>
      </c>
      <c r="B24" s="33" t="s">
        <v>25</v>
      </c>
      <c r="C24" s="34" t="s">
        <v>31</v>
      </c>
      <c r="D24" s="44">
        <v>50000</v>
      </c>
      <c r="E24" s="74"/>
      <c r="F24" s="95"/>
    </row>
    <row r="25" spans="1:6" ht="32" x14ac:dyDescent="0.35">
      <c r="A25" s="68">
        <v>1263</v>
      </c>
      <c r="B25" s="34" t="s">
        <v>32</v>
      </c>
      <c r="C25" s="34" t="s">
        <v>33</v>
      </c>
      <c r="D25" s="44">
        <v>10000</v>
      </c>
      <c r="E25" s="74"/>
      <c r="F25" s="95"/>
    </row>
    <row r="26" spans="1:6" ht="16" x14ac:dyDescent="0.35">
      <c r="A26" s="68">
        <v>1263</v>
      </c>
      <c r="B26" s="34" t="s">
        <v>32</v>
      </c>
      <c r="C26" s="34" t="s">
        <v>34</v>
      </c>
      <c r="D26" s="44">
        <v>8000</v>
      </c>
      <c r="E26" s="74"/>
      <c r="F26" s="95"/>
    </row>
    <row r="27" spans="1:6" ht="32" x14ac:dyDescent="0.35">
      <c r="A27" s="68">
        <v>1263</v>
      </c>
      <c r="B27" s="34" t="s">
        <v>32</v>
      </c>
      <c r="C27" s="34" t="s">
        <v>35</v>
      </c>
      <c r="D27" s="44">
        <v>15000</v>
      </c>
      <c r="E27" s="74"/>
      <c r="F27" s="95"/>
    </row>
    <row r="28" spans="1:6" ht="16" x14ac:dyDescent="0.35">
      <c r="A28" s="68">
        <v>1263</v>
      </c>
      <c r="B28" s="34" t="s">
        <v>32</v>
      </c>
      <c r="C28" s="35" t="s">
        <v>36</v>
      </c>
      <c r="D28" s="1">
        <v>50000</v>
      </c>
      <c r="E28" s="75"/>
      <c r="F28" s="97"/>
    </row>
    <row r="29" spans="1:6" ht="16" x14ac:dyDescent="0.35">
      <c r="A29" s="100">
        <v>2111</v>
      </c>
      <c r="B29" s="36" t="s">
        <v>37</v>
      </c>
      <c r="C29" s="36" t="s">
        <v>38</v>
      </c>
      <c r="D29" s="45">
        <v>1670000</v>
      </c>
      <c r="E29" s="74"/>
      <c r="F29" s="95"/>
    </row>
    <row r="30" spans="1:6" ht="16" x14ac:dyDescent="0.35">
      <c r="A30" s="100">
        <v>2111</v>
      </c>
      <c r="B30" s="36" t="s">
        <v>37</v>
      </c>
      <c r="C30" s="36" t="s">
        <v>39</v>
      </c>
      <c r="D30" s="45">
        <f>70031/2</f>
        <v>35015.5</v>
      </c>
      <c r="E30" s="74"/>
      <c r="F30" s="95"/>
    </row>
    <row r="31" spans="1:6" ht="16" x14ac:dyDescent="0.35">
      <c r="A31" s="100">
        <v>2111</v>
      </c>
      <c r="B31" s="36" t="s">
        <v>37</v>
      </c>
      <c r="C31" s="36" t="s">
        <v>40</v>
      </c>
      <c r="D31" s="45">
        <v>62327</v>
      </c>
      <c r="E31" s="74"/>
      <c r="F31" s="95"/>
    </row>
    <row r="32" spans="1:6" ht="16" x14ac:dyDescent="0.35">
      <c r="A32" s="100">
        <v>2111</v>
      </c>
      <c r="B32" s="36" t="s">
        <v>37</v>
      </c>
      <c r="C32" s="36" t="s">
        <v>41</v>
      </c>
      <c r="D32" s="45">
        <v>35000</v>
      </c>
      <c r="E32" s="74"/>
      <c r="F32" s="95"/>
    </row>
    <row r="33" spans="1:6" ht="16" x14ac:dyDescent="0.35">
      <c r="A33" s="100">
        <v>2111</v>
      </c>
      <c r="B33" s="36" t="s">
        <v>37</v>
      </c>
      <c r="C33" s="36" t="s">
        <v>42</v>
      </c>
      <c r="D33" s="45">
        <v>12440</v>
      </c>
      <c r="E33" s="74"/>
      <c r="F33" s="95"/>
    </row>
    <row r="34" spans="1:6" ht="16" x14ac:dyDescent="0.35">
      <c r="A34" s="100">
        <v>2111</v>
      </c>
      <c r="B34" s="36" t="s">
        <v>37</v>
      </c>
      <c r="C34" s="36" t="s">
        <v>43</v>
      </c>
      <c r="D34" s="45">
        <v>19727.150000000001</v>
      </c>
      <c r="E34" s="74"/>
      <c r="F34" s="95"/>
    </row>
    <row r="35" spans="1:6" ht="16" x14ac:dyDescent="0.35">
      <c r="A35" s="100">
        <v>2111</v>
      </c>
      <c r="B35" s="36" t="s">
        <v>37</v>
      </c>
      <c r="C35" s="36" t="s">
        <v>44</v>
      </c>
      <c r="D35" s="45">
        <v>24000</v>
      </c>
      <c r="E35" s="74"/>
      <c r="F35" s="95"/>
    </row>
    <row r="36" spans="1:6" ht="16" x14ac:dyDescent="0.35">
      <c r="A36" s="100">
        <v>2111</v>
      </c>
      <c r="B36" s="36" t="s">
        <v>37</v>
      </c>
      <c r="C36" s="36" t="s">
        <v>45</v>
      </c>
      <c r="D36" s="45">
        <v>67228.800000000003</v>
      </c>
      <c r="E36" s="74"/>
      <c r="F36" s="95"/>
    </row>
    <row r="37" spans="1:6" ht="16" x14ac:dyDescent="0.35">
      <c r="A37" s="101">
        <v>2111</v>
      </c>
      <c r="B37" s="36" t="s">
        <v>37</v>
      </c>
      <c r="C37" s="35" t="s">
        <v>46</v>
      </c>
      <c r="D37" s="1">
        <v>28420</v>
      </c>
      <c r="E37" s="72"/>
      <c r="F37" s="95"/>
    </row>
    <row r="38" spans="1:6" ht="16" x14ac:dyDescent="0.35">
      <c r="A38" s="101">
        <v>2111</v>
      </c>
      <c r="B38" s="36" t="s">
        <v>37</v>
      </c>
      <c r="C38" s="35" t="s">
        <v>47</v>
      </c>
      <c r="D38" s="1">
        <v>20000</v>
      </c>
      <c r="E38" s="72"/>
      <c r="F38" s="95"/>
    </row>
    <row r="39" spans="1:6" ht="48" x14ac:dyDescent="0.35">
      <c r="A39" s="67">
        <v>2311</v>
      </c>
      <c r="B39" s="33" t="s">
        <v>48</v>
      </c>
      <c r="C39" s="33" t="s">
        <v>49</v>
      </c>
      <c r="D39" s="43">
        <v>10000</v>
      </c>
      <c r="E39" s="72"/>
      <c r="F39" s="95"/>
    </row>
    <row r="40" spans="1:6" ht="48" x14ac:dyDescent="0.35">
      <c r="A40" s="67">
        <v>2311</v>
      </c>
      <c r="B40" s="33" t="s">
        <v>48</v>
      </c>
      <c r="C40" s="33" t="s">
        <v>50</v>
      </c>
      <c r="D40" s="43">
        <v>12000</v>
      </c>
      <c r="E40" s="72"/>
      <c r="F40" s="95"/>
    </row>
    <row r="41" spans="1:6" ht="64" x14ac:dyDescent="0.35">
      <c r="A41" s="67">
        <v>2311</v>
      </c>
      <c r="B41" s="33" t="s">
        <v>48</v>
      </c>
      <c r="C41" s="33" t="s">
        <v>51</v>
      </c>
      <c r="D41" s="43">
        <v>6000</v>
      </c>
      <c r="E41" s="72"/>
      <c r="F41" s="95"/>
    </row>
    <row r="42" spans="1:6" ht="128" x14ac:dyDescent="0.35">
      <c r="A42" s="67">
        <v>2311</v>
      </c>
      <c r="B42" s="33" t="s">
        <v>48</v>
      </c>
      <c r="C42" s="33" t="s">
        <v>52</v>
      </c>
      <c r="D42" s="43">
        <v>11000</v>
      </c>
      <c r="E42" s="72"/>
      <c r="F42" s="95"/>
    </row>
    <row r="43" spans="1:6" ht="48" x14ac:dyDescent="0.35">
      <c r="A43" s="67">
        <v>2312</v>
      </c>
      <c r="B43" s="33" t="s">
        <v>53</v>
      </c>
      <c r="C43" s="33" t="s">
        <v>54</v>
      </c>
      <c r="D43" s="43">
        <v>0</v>
      </c>
      <c r="E43" s="72"/>
      <c r="F43" s="95"/>
    </row>
    <row r="44" spans="1:6" ht="16" x14ac:dyDescent="0.35">
      <c r="A44" s="67">
        <v>2313</v>
      </c>
      <c r="B44" s="33" t="s">
        <v>53</v>
      </c>
      <c r="C44" s="33" t="s">
        <v>55</v>
      </c>
      <c r="D44" s="43">
        <v>21000</v>
      </c>
      <c r="E44" s="72"/>
      <c r="F44" s="95"/>
    </row>
    <row r="45" spans="1:6" ht="288" x14ac:dyDescent="0.35">
      <c r="A45" s="67">
        <v>2313</v>
      </c>
      <c r="B45" s="33" t="s">
        <v>56</v>
      </c>
      <c r="C45" s="33" t="s">
        <v>57</v>
      </c>
      <c r="D45" s="43">
        <v>13000</v>
      </c>
      <c r="E45" s="72"/>
      <c r="F45" s="95"/>
    </row>
    <row r="46" spans="1:6" ht="48" x14ac:dyDescent="0.35">
      <c r="A46" s="67">
        <v>2321</v>
      </c>
      <c r="B46" s="33" t="s">
        <v>58</v>
      </c>
      <c r="C46" s="33" t="s">
        <v>59</v>
      </c>
      <c r="D46" s="43">
        <v>5000</v>
      </c>
      <c r="E46" s="72"/>
      <c r="F46" s="95"/>
    </row>
    <row r="47" spans="1:6" ht="32" x14ac:dyDescent="0.35">
      <c r="A47" s="102">
        <v>3111</v>
      </c>
      <c r="B47" s="33" t="s">
        <v>60</v>
      </c>
      <c r="C47" s="33" t="s">
        <v>61</v>
      </c>
      <c r="D47" s="43">
        <v>20000</v>
      </c>
      <c r="E47" s="72"/>
      <c r="F47" s="95"/>
    </row>
    <row r="48" spans="1:6" ht="48" x14ac:dyDescent="0.35">
      <c r="A48" s="102">
        <v>3111</v>
      </c>
      <c r="B48" s="33" t="s">
        <v>60</v>
      </c>
      <c r="C48" s="33" t="s">
        <v>62</v>
      </c>
      <c r="D48" s="43">
        <v>20000</v>
      </c>
      <c r="E48" s="72"/>
      <c r="F48" s="95"/>
    </row>
    <row r="49" spans="1:6" ht="48.65" customHeight="1" x14ac:dyDescent="0.35">
      <c r="A49" s="102">
        <v>3113</v>
      </c>
      <c r="B49" s="33" t="s">
        <v>63</v>
      </c>
      <c r="C49" s="33" t="s">
        <v>64</v>
      </c>
      <c r="D49" s="43">
        <v>500000</v>
      </c>
      <c r="E49" s="72"/>
      <c r="F49" s="95"/>
    </row>
    <row r="50" spans="1:6" ht="141.65" customHeight="1" x14ac:dyDescent="0.35">
      <c r="A50" s="102">
        <v>3121</v>
      </c>
      <c r="B50" s="33" t="s">
        <v>65</v>
      </c>
      <c r="C50" s="33" t="s">
        <v>66</v>
      </c>
      <c r="D50" s="43">
        <v>0</v>
      </c>
      <c r="E50" s="72"/>
      <c r="F50" s="95"/>
    </row>
    <row r="51" spans="1:6" ht="48" x14ac:dyDescent="0.35">
      <c r="A51" s="102">
        <v>3121</v>
      </c>
      <c r="B51" s="33" t="s">
        <v>65</v>
      </c>
      <c r="C51" s="33" t="s">
        <v>67</v>
      </c>
      <c r="D51" s="43">
        <v>0</v>
      </c>
      <c r="E51" s="72"/>
      <c r="F51" s="95"/>
    </row>
    <row r="52" spans="1:6" ht="32" x14ac:dyDescent="0.35">
      <c r="A52" s="102">
        <v>3121</v>
      </c>
      <c r="B52" s="33" t="s">
        <v>65</v>
      </c>
      <c r="C52" s="33" t="s">
        <v>68</v>
      </c>
      <c r="D52" s="43">
        <v>0</v>
      </c>
      <c r="E52" s="72"/>
      <c r="F52" s="95"/>
    </row>
    <row r="53" spans="1:6" ht="156.65" customHeight="1" x14ac:dyDescent="0.35">
      <c r="A53" s="102">
        <v>3121</v>
      </c>
      <c r="B53" s="33" t="s">
        <v>65</v>
      </c>
      <c r="C53" s="37" t="s">
        <v>69</v>
      </c>
      <c r="D53" s="43">
        <v>0</v>
      </c>
      <c r="E53" s="72"/>
      <c r="F53" s="95"/>
    </row>
    <row r="54" spans="1:6" ht="80" x14ac:dyDescent="0.35">
      <c r="A54" s="102">
        <v>3121</v>
      </c>
      <c r="B54" s="33" t="s">
        <v>65</v>
      </c>
      <c r="C54" s="33" t="s">
        <v>70</v>
      </c>
      <c r="D54" s="43">
        <v>6000</v>
      </c>
      <c r="E54" s="72"/>
      <c r="F54" s="95"/>
    </row>
    <row r="55" spans="1:6" ht="44.15" customHeight="1" x14ac:dyDescent="0.35">
      <c r="A55" s="102">
        <v>3512</v>
      </c>
      <c r="B55" s="33" t="s">
        <v>71</v>
      </c>
      <c r="C55" s="33" t="s">
        <v>72</v>
      </c>
      <c r="D55" s="43">
        <v>24000</v>
      </c>
      <c r="E55" s="72"/>
      <c r="F55" s="95"/>
    </row>
    <row r="56" spans="1:6" ht="80" x14ac:dyDescent="0.35">
      <c r="A56" s="102">
        <v>3521</v>
      </c>
      <c r="B56" s="33" t="s">
        <v>73</v>
      </c>
      <c r="C56" s="33" t="s">
        <v>74</v>
      </c>
      <c r="D56" s="43">
        <v>50000</v>
      </c>
      <c r="E56" s="72"/>
      <c r="F56" s="95"/>
    </row>
    <row r="57" spans="1:6" ht="80" x14ac:dyDescent="0.35">
      <c r="A57" s="102">
        <v>3521</v>
      </c>
      <c r="B57" s="33" t="s">
        <v>73</v>
      </c>
      <c r="C57" s="33" t="s">
        <v>75</v>
      </c>
      <c r="D57" s="43">
        <v>5000</v>
      </c>
      <c r="E57" s="72"/>
      <c r="F57" s="95"/>
    </row>
    <row r="58" spans="1:6" ht="32" x14ac:dyDescent="0.35">
      <c r="A58" s="102">
        <v>3522</v>
      </c>
      <c r="B58" s="33" t="s">
        <v>76</v>
      </c>
      <c r="C58" s="33" t="s">
        <v>77</v>
      </c>
      <c r="D58" s="43">
        <v>0</v>
      </c>
      <c r="E58" s="72"/>
      <c r="F58" s="95"/>
    </row>
    <row r="59" spans="1:6" ht="48" x14ac:dyDescent="0.35">
      <c r="A59" s="102">
        <v>3522</v>
      </c>
      <c r="B59" s="33" t="s">
        <v>76</v>
      </c>
      <c r="C59" s="33" t="s">
        <v>78</v>
      </c>
      <c r="D59" s="43">
        <v>0</v>
      </c>
      <c r="E59" s="72"/>
      <c r="F59" s="95"/>
    </row>
    <row r="60" spans="1:6" ht="32" x14ac:dyDescent="0.35">
      <c r="A60" s="102">
        <v>3522</v>
      </c>
      <c r="B60" s="33" t="s">
        <v>76</v>
      </c>
      <c r="C60" s="33" t="s">
        <v>79</v>
      </c>
      <c r="D60" s="43">
        <v>50000</v>
      </c>
      <c r="E60" s="72"/>
      <c r="F60" s="95"/>
    </row>
    <row r="61" spans="1:6" ht="112" x14ac:dyDescent="0.35">
      <c r="A61" s="102">
        <v>3522</v>
      </c>
      <c r="B61" s="33" t="s">
        <v>76</v>
      </c>
      <c r="C61" s="33" t="s">
        <v>80</v>
      </c>
      <c r="D61" s="43">
        <v>50000</v>
      </c>
      <c r="E61" s="72"/>
      <c r="F61" s="95"/>
    </row>
    <row r="62" spans="1:6" ht="32" x14ac:dyDescent="0.35">
      <c r="A62" s="102">
        <v>3522</v>
      </c>
      <c r="B62" s="33" t="s">
        <v>76</v>
      </c>
      <c r="C62" s="33" t="s">
        <v>81</v>
      </c>
      <c r="D62" s="43">
        <v>150000</v>
      </c>
      <c r="E62" s="72"/>
      <c r="F62" s="95"/>
    </row>
    <row r="63" spans="1:6" ht="48" x14ac:dyDescent="0.35">
      <c r="A63" s="102">
        <v>3522</v>
      </c>
      <c r="B63" s="33" t="s">
        <v>76</v>
      </c>
      <c r="C63" s="33" t="s">
        <v>82</v>
      </c>
      <c r="D63" s="43">
        <v>30000</v>
      </c>
      <c r="E63" s="72"/>
      <c r="F63" s="95"/>
    </row>
    <row r="64" spans="1:6" ht="64" x14ac:dyDescent="0.35">
      <c r="A64" s="67">
        <v>4111</v>
      </c>
      <c r="B64" s="33" t="s">
        <v>83</v>
      </c>
      <c r="C64" s="33" t="s">
        <v>84</v>
      </c>
      <c r="D64" s="43">
        <v>180000</v>
      </c>
      <c r="E64" s="72"/>
      <c r="F64" s="95"/>
    </row>
    <row r="65" spans="1:6" ht="32" x14ac:dyDescent="0.35">
      <c r="A65" s="67">
        <v>4111</v>
      </c>
      <c r="B65" s="33" t="s">
        <v>83</v>
      </c>
      <c r="C65" s="33" t="s">
        <v>85</v>
      </c>
      <c r="D65" s="43">
        <v>80000</v>
      </c>
      <c r="E65" s="72"/>
      <c r="F65" s="95"/>
    </row>
    <row r="66" spans="1:6" ht="32" x14ac:dyDescent="0.35">
      <c r="A66" s="67">
        <v>4111</v>
      </c>
      <c r="B66" s="33" t="s">
        <v>83</v>
      </c>
      <c r="C66" s="33" t="s">
        <v>86</v>
      </c>
      <c r="D66" s="43">
        <v>85000</v>
      </c>
      <c r="E66" s="72"/>
      <c r="F66" s="95"/>
    </row>
    <row r="67" spans="1:6" ht="64" x14ac:dyDescent="0.35">
      <c r="A67" s="67">
        <v>4112</v>
      </c>
      <c r="B67" s="33" t="s">
        <v>87</v>
      </c>
      <c r="C67" s="33" t="s">
        <v>88</v>
      </c>
      <c r="D67" s="43">
        <v>15000</v>
      </c>
      <c r="E67" s="72"/>
      <c r="F67" s="95"/>
    </row>
    <row r="68" spans="1:6" ht="32" x14ac:dyDescent="0.35">
      <c r="A68" s="67">
        <v>4211</v>
      </c>
      <c r="B68" s="33" t="s">
        <v>89</v>
      </c>
      <c r="C68" s="42" t="s">
        <v>90</v>
      </c>
      <c r="D68" s="43">
        <v>9000</v>
      </c>
      <c r="E68" s="72"/>
      <c r="F68" s="95"/>
    </row>
    <row r="69" spans="1:6" ht="45" x14ac:dyDescent="0.35">
      <c r="A69" s="67">
        <v>4211</v>
      </c>
      <c r="B69" s="33" t="s">
        <v>89</v>
      </c>
      <c r="C69" s="42" t="s">
        <v>91</v>
      </c>
      <c r="D69" s="43">
        <f>232976+6250</f>
        <v>239226</v>
      </c>
      <c r="E69" s="72"/>
      <c r="F69" s="95"/>
    </row>
    <row r="70" spans="1:6" ht="80" x14ac:dyDescent="0.35">
      <c r="A70" s="67">
        <v>4211</v>
      </c>
      <c r="B70" s="33" t="s">
        <v>89</v>
      </c>
      <c r="C70" s="33" t="s">
        <v>92</v>
      </c>
      <c r="D70" s="43">
        <v>75000</v>
      </c>
      <c r="E70" s="72"/>
      <c r="F70" s="95"/>
    </row>
    <row r="71" spans="1:6" ht="16" x14ac:dyDescent="0.35">
      <c r="A71" s="67">
        <v>4211</v>
      </c>
      <c r="B71" s="33" t="s">
        <v>89</v>
      </c>
      <c r="C71" s="33" t="s">
        <v>93</v>
      </c>
      <c r="D71" s="43">
        <v>50000</v>
      </c>
      <c r="E71" s="72"/>
      <c r="F71" s="95"/>
    </row>
    <row r="72" spans="1:6" ht="32" x14ac:dyDescent="0.35">
      <c r="A72" s="67">
        <v>4222</v>
      </c>
      <c r="B72" s="33" t="s">
        <v>94</v>
      </c>
      <c r="C72" s="42" t="s">
        <v>95</v>
      </c>
      <c r="D72" s="43">
        <v>41840</v>
      </c>
      <c r="E72" s="72"/>
      <c r="F72" s="95"/>
    </row>
    <row r="73" spans="1:6" ht="32" x14ac:dyDescent="0.35">
      <c r="A73" s="67">
        <v>4231</v>
      </c>
      <c r="B73" s="33" t="s">
        <v>96</v>
      </c>
      <c r="C73" s="33" t="s">
        <v>97</v>
      </c>
      <c r="D73" s="43">
        <v>20000</v>
      </c>
      <c r="E73" s="72"/>
      <c r="F73" s="95"/>
    </row>
    <row r="74" spans="1:6" ht="112" x14ac:dyDescent="0.35">
      <c r="A74" s="99">
        <v>4811</v>
      </c>
      <c r="B74" s="31" t="s">
        <v>98</v>
      </c>
      <c r="C74" s="31" t="s">
        <v>99</v>
      </c>
      <c r="D74" s="1">
        <v>10000</v>
      </c>
      <c r="E74" s="76"/>
      <c r="F74" s="98"/>
    </row>
    <row r="75" spans="1:6" ht="48" x14ac:dyDescent="0.35">
      <c r="A75" s="99">
        <v>4811</v>
      </c>
      <c r="B75" s="31" t="s">
        <v>98</v>
      </c>
      <c r="C75" s="31" t="s">
        <v>100</v>
      </c>
      <c r="D75" s="1">
        <v>5000</v>
      </c>
      <c r="E75" s="71"/>
      <c r="F75" s="1"/>
    </row>
    <row r="76" spans="1:6" ht="16" x14ac:dyDescent="0.35">
      <c r="A76" s="99">
        <v>4811</v>
      </c>
      <c r="B76" s="31" t="s">
        <v>98</v>
      </c>
      <c r="C76" s="31" t="s">
        <v>101</v>
      </c>
      <c r="D76" s="1">
        <v>25000</v>
      </c>
      <c r="E76" s="71"/>
      <c r="F76" s="1"/>
    </row>
    <row r="77" spans="1:6" ht="32" x14ac:dyDescent="0.35">
      <c r="A77" s="99">
        <v>5411</v>
      </c>
      <c r="B77" s="31" t="s">
        <v>102</v>
      </c>
      <c r="C77" s="31" t="s">
        <v>211</v>
      </c>
      <c r="D77" s="1">
        <f>79926+4955+1159</f>
        <v>86040</v>
      </c>
      <c r="E77" s="72"/>
      <c r="F77" s="95"/>
    </row>
    <row r="78" spans="1:6" ht="32" x14ac:dyDescent="0.35">
      <c r="A78" s="99">
        <v>5411</v>
      </c>
      <c r="B78" s="31" t="s">
        <v>102</v>
      </c>
      <c r="C78" s="31" t="s">
        <v>103</v>
      </c>
      <c r="D78" s="1">
        <v>10000</v>
      </c>
      <c r="E78" s="72"/>
      <c r="F78" s="95"/>
    </row>
    <row r="79" spans="1:6" ht="16" x14ac:dyDescent="0.35">
      <c r="A79" s="103">
        <v>6111</v>
      </c>
      <c r="B79" s="38" t="s">
        <v>104</v>
      </c>
      <c r="C79" s="38" t="s">
        <v>105</v>
      </c>
      <c r="D79" s="46">
        <v>8500</v>
      </c>
      <c r="E79" s="72"/>
      <c r="F79" s="95"/>
    </row>
    <row r="80" spans="1:6" ht="16" x14ac:dyDescent="0.35">
      <c r="A80" s="103">
        <v>6111</v>
      </c>
      <c r="B80" s="38" t="s">
        <v>104</v>
      </c>
      <c r="C80" s="38" t="s">
        <v>106</v>
      </c>
      <c r="D80" s="46">
        <v>9500</v>
      </c>
      <c r="E80" s="72"/>
      <c r="F80" s="95"/>
    </row>
    <row r="81" spans="1:6" ht="16" x14ac:dyDescent="0.35">
      <c r="A81" s="103">
        <v>6113</v>
      </c>
      <c r="B81" s="38" t="s">
        <v>107</v>
      </c>
      <c r="C81" s="38" t="s">
        <v>108</v>
      </c>
      <c r="D81" s="46">
        <v>10000</v>
      </c>
      <c r="E81" s="72"/>
      <c r="F81" s="95"/>
    </row>
    <row r="82" spans="1:6" ht="16" x14ac:dyDescent="0.35">
      <c r="A82" s="103">
        <v>6113</v>
      </c>
      <c r="B82" s="38" t="s">
        <v>107</v>
      </c>
      <c r="C82" s="38" t="s">
        <v>109</v>
      </c>
      <c r="D82" s="46">
        <v>-1054700</v>
      </c>
      <c r="E82" s="72"/>
      <c r="F82" s="95"/>
    </row>
    <row r="83" spans="1:6" ht="16" x14ac:dyDescent="0.35">
      <c r="A83" s="103">
        <v>6113</v>
      </c>
      <c r="B83" s="38" t="s">
        <v>107</v>
      </c>
      <c r="C83" s="38" t="s">
        <v>110</v>
      </c>
      <c r="D83" s="46">
        <v>1054700</v>
      </c>
      <c r="E83" s="72"/>
      <c r="F83" s="95"/>
    </row>
    <row r="84" spans="1:6" ht="288" x14ac:dyDescent="0.35">
      <c r="A84" s="102" t="s">
        <v>111</v>
      </c>
      <c r="B84" s="33" t="s">
        <v>112</v>
      </c>
      <c r="C84" s="33" t="s">
        <v>113</v>
      </c>
      <c r="D84" s="43">
        <f>131670+8164+1909</f>
        <v>141743</v>
      </c>
      <c r="E84" s="72"/>
      <c r="F84" s="95"/>
    </row>
    <row r="85" spans="1:6" ht="112" x14ac:dyDescent="0.35">
      <c r="A85" s="102" t="s">
        <v>114</v>
      </c>
      <c r="B85" s="33" t="s">
        <v>115</v>
      </c>
      <c r="C85" s="33" t="s">
        <v>116</v>
      </c>
      <c r="D85" s="43">
        <v>0</v>
      </c>
      <c r="E85" s="72"/>
      <c r="F85" s="95"/>
    </row>
    <row r="86" spans="1:6" ht="30.5" x14ac:dyDescent="0.35">
      <c r="A86" s="104" t="s">
        <v>117</v>
      </c>
      <c r="B86" s="38" t="s">
        <v>118</v>
      </c>
      <c r="C86" s="38" t="s">
        <v>119</v>
      </c>
      <c r="D86" s="46">
        <v>4000</v>
      </c>
      <c r="E86" s="72"/>
      <c r="F86" s="95"/>
    </row>
    <row r="87" spans="1:6" ht="64" x14ac:dyDescent="0.35">
      <c r="A87" s="77"/>
      <c r="B87" s="78" t="s">
        <v>120</v>
      </c>
      <c r="C87" s="78" t="s">
        <v>121</v>
      </c>
      <c r="D87" s="79">
        <v>150000</v>
      </c>
      <c r="E87" s="80"/>
      <c r="F87" s="95"/>
    </row>
    <row r="88" spans="1:6" ht="16" x14ac:dyDescent="0.35"/>
    <row r="89" spans="1:6" ht="16" x14ac:dyDescent="0.35">
      <c r="C89" s="41" t="s">
        <v>210</v>
      </c>
      <c r="D89" s="50">
        <f>SUM(D2:D88)</f>
        <v>4945310.4499999993</v>
      </c>
    </row>
    <row r="91" spans="1:6" ht="16" x14ac:dyDescent="0.35"/>
    <row r="93" spans="1:6" ht="16" x14ac:dyDescent="0.35"/>
    <row r="94" spans="1:6" ht="16" x14ac:dyDescent="0.35"/>
    <row r="97" ht="16" x14ac:dyDescent="0.35"/>
    <row r="100" ht="16" x14ac:dyDescent="0.35"/>
    <row r="101" ht="16" x14ac:dyDescent="0.35"/>
    <row r="102" ht="16" x14ac:dyDescent="0.35"/>
    <row r="103" ht="16" x14ac:dyDescent="0.35"/>
    <row r="105" ht="16" x14ac:dyDescent="0.35"/>
    <row r="107" ht="16" x14ac:dyDescent="0.35"/>
    <row r="117" ht="16" x14ac:dyDescent="0.35"/>
    <row r="118" ht="16" x14ac:dyDescent="0.35"/>
    <row r="119" ht="16" x14ac:dyDescent="0.35"/>
    <row r="120" ht="16" x14ac:dyDescent="0.35"/>
    <row r="121" ht="16" x14ac:dyDescent="0.35"/>
    <row r="123" ht="16" x14ac:dyDescent="0.35"/>
    <row r="129" ht="16" x14ac:dyDescent="0.35"/>
    <row r="134" ht="16" x14ac:dyDescent="0.35"/>
    <row r="136" ht="16" x14ac:dyDescent="0.35"/>
    <row r="148" ht="16" x14ac:dyDescent="0.35"/>
    <row r="149" ht="16" x14ac:dyDescent="0.35"/>
    <row r="150" ht="16" x14ac:dyDescent="0.35"/>
    <row r="153" ht="16" x14ac:dyDescent="0.35"/>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8CD9B-E7A3-40FA-89F7-91DAEB8233EB}">
  <sheetPr>
    <pageSetUpPr fitToPage="1"/>
  </sheetPr>
  <dimension ref="A1:D8"/>
  <sheetViews>
    <sheetView zoomScaleNormal="100" workbookViewId="0">
      <selection activeCell="B14" sqref="B14"/>
    </sheetView>
  </sheetViews>
  <sheetFormatPr defaultRowHeight="14.5" x14ac:dyDescent="0.35"/>
  <cols>
    <col min="1" max="1" width="7.453125" style="9" bestFit="1" customWidth="1"/>
    <col min="2" max="2" width="24.453125" customWidth="1"/>
    <col min="3" max="3" width="71.54296875" bestFit="1" customWidth="1"/>
    <col min="4" max="4" width="14.453125" style="10" bestFit="1" customWidth="1"/>
  </cols>
  <sheetData>
    <row r="1" spans="1:4" ht="15" thickBot="1" x14ac:dyDescent="0.4">
      <c r="A1" s="82"/>
      <c r="B1" s="82"/>
      <c r="C1" s="82"/>
      <c r="D1" s="82"/>
    </row>
    <row r="2" spans="1:4" ht="30.75" customHeight="1" x14ac:dyDescent="0.35">
      <c r="A2" s="83" t="s">
        <v>122</v>
      </c>
      <c r="B2" s="83" t="s">
        <v>123</v>
      </c>
      <c r="C2" s="83" t="s">
        <v>209</v>
      </c>
      <c r="D2" s="85" t="s">
        <v>207</v>
      </c>
    </row>
    <row r="3" spans="1:4" x14ac:dyDescent="0.35">
      <c r="A3" s="84"/>
      <c r="B3" s="84"/>
      <c r="C3" s="84"/>
      <c r="D3" s="86"/>
    </row>
    <row r="4" spans="1:4" s="4" customFormat="1" ht="13.5" x14ac:dyDescent="0.25">
      <c r="A4" s="2">
        <v>4911</v>
      </c>
      <c r="B4" s="2" t="s">
        <v>126</v>
      </c>
      <c r="C4" s="3" t="s">
        <v>127</v>
      </c>
      <c r="D4" s="48">
        <v>10538</v>
      </c>
    </row>
    <row r="5" spans="1:4" s="7" customFormat="1" ht="27" x14ac:dyDescent="0.35">
      <c r="A5" s="5">
        <v>4911</v>
      </c>
      <c r="B5" s="5" t="s">
        <v>126</v>
      </c>
      <c r="C5" s="6" t="s">
        <v>128</v>
      </c>
      <c r="D5" s="49">
        <v>10248</v>
      </c>
    </row>
    <row r="6" spans="1:4" s="4" customFormat="1" ht="13.5" x14ac:dyDescent="0.25">
      <c r="A6" s="2">
        <v>4911</v>
      </c>
      <c r="B6" s="2" t="s">
        <v>126</v>
      </c>
      <c r="C6" s="3" t="s">
        <v>129</v>
      </c>
      <c r="D6" s="48">
        <v>12034</v>
      </c>
    </row>
    <row r="7" spans="1:4" s="4" customFormat="1" ht="13.5" x14ac:dyDescent="0.25">
      <c r="A7" s="2">
        <v>4911</v>
      </c>
      <c r="B7" s="2" t="s">
        <v>126</v>
      </c>
      <c r="C7" s="3" t="s">
        <v>130</v>
      </c>
      <c r="D7" s="48">
        <v>52000</v>
      </c>
    </row>
    <row r="8" spans="1:4" ht="18.5" x14ac:dyDescent="0.45">
      <c r="A8" s="81" t="s">
        <v>131</v>
      </c>
      <c r="B8" s="81"/>
      <c r="C8" s="81"/>
      <c r="D8" s="8">
        <f>SUM(D4:D7)</f>
        <v>84820</v>
      </c>
    </row>
  </sheetData>
  <mergeCells count="6">
    <mergeCell ref="A8:C8"/>
    <mergeCell ref="A1:D1"/>
    <mergeCell ref="A2:A3"/>
    <mergeCell ref="B2:B3"/>
    <mergeCell ref="C2:C3"/>
    <mergeCell ref="D2:D3"/>
  </mergeCells>
  <printOptions horizontalCentered="1" gridLines="1"/>
  <pageMargins left="0.25" right="0.25" top="0.25" bottom="0.25" header="0.3" footer="0.3"/>
  <pageSetup paperSize="5" fitToHeight="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DFA9-5102-49DD-8EB9-3F8E98BD781B}">
  <sheetPr>
    <pageSetUpPr fitToPage="1"/>
  </sheetPr>
  <dimension ref="A1:D8"/>
  <sheetViews>
    <sheetView zoomScaleNormal="100" workbookViewId="0">
      <selection activeCell="C2" sqref="C2:C3"/>
    </sheetView>
  </sheetViews>
  <sheetFormatPr defaultRowHeight="14.5" x14ac:dyDescent="0.35"/>
  <cols>
    <col min="1" max="1" width="7.453125" style="9" bestFit="1" customWidth="1"/>
    <col min="2" max="2" width="24.453125" customWidth="1"/>
    <col min="3" max="3" width="71.54296875" bestFit="1" customWidth="1"/>
    <col min="4" max="4" width="14.453125" style="10" bestFit="1" customWidth="1"/>
  </cols>
  <sheetData>
    <row r="1" spans="1:4" ht="15" thickBot="1" x14ac:dyDescent="0.4">
      <c r="A1" s="82"/>
      <c r="B1" s="82"/>
      <c r="C1" s="82"/>
      <c r="D1" s="82"/>
    </row>
    <row r="2" spans="1:4" ht="30.75" customHeight="1" x14ac:dyDescent="0.35">
      <c r="A2" s="83" t="s">
        <v>122</v>
      </c>
      <c r="B2" s="83" t="s">
        <v>123</v>
      </c>
      <c r="C2" s="83" t="s">
        <v>209</v>
      </c>
      <c r="D2" s="85" t="s">
        <v>207</v>
      </c>
    </row>
    <row r="3" spans="1:4" x14ac:dyDescent="0.35">
      <c r="A3" s="84"/>
      <c r="B3" s="84"/>
      <c r="C3" s="84"/>
      <c r="D3" s="86"/>
    </row>
    <row r="4" spans="1:4" s="16" customFormat="1" ht="16" x14ac:dyDescent="0.25">
      <c r="A4" s="15">
        <v>5131</v>
      </c>
      <c r="B4" s="15" t="s">
        <v>132</v>
      </c>
      <c r="C4" s="15" t="s">
        <v>133</v>
      </c>
      <c r="D4" s="49">
        <v>150000</v>
      </c>
    </row>
    <row r="5" spans="1:4" s="16" customFormat="1" ht="16" x14ac:dyDescent="0.25">
      <c r="A5" s="15">
        <v>5131</v>
      </c>
      <c r="B5" s="15" t="s">
        <v>132</v>
      </c>
      <c r="C5" s="15" t="s">
        <v>134</v>
      </c>
      <c r="D5" s="49">
        <v>50000</v>
      </c>
    </row>
    <row r="6" spans="1:4" s="16" customFormat="1" ht="16" x14ac:dyDescent="0.25">
      <c r="A6" s="15">
        <v>5131</v>
      </c>
      <c r="B6" s="15" t="s">
        <v>132</v>
      </c>
      <c r="C6" s="15" t="s">
        <v>135</v>
      </c>
      <c r="D6" s="49">
        <v>150000</v>
      </c>
    </row>
    <row r="7" spans="1:4" ht="16" x14ac:dyDescent="0.35">
      <c r="A7" s="28"/>
      <c r="B7" s="28"/>
      <c r="C7" s="28"/>
      <c r="D7" s="17"/>
    </row>
    <row r="8" spans="1:4" ht="18.5" x14ac:dyDescent="0.45">
      <c r="A8" s="81" t="s">
        <v>136</v>
      </c>
      <c r="B8" s="81"/>
      <c r="C8" s="81"/>
      <c r="D8" s="8">
        <f>SUM(D4:D6)</f>
        <v>350000</v>
      </c>
    </row>
  </sheetData>
  <mergeCells count="6">
    <mergeCell ref="A8:C8"/>
    <mergeCell ref="A1:D1"/>
    <mergeCell ref="A2:A3"/>
    <mergeCell ref="B2:B3"/>
    <mergeCell ref="C2:C3"/>
    <mergeCell ref="D2:D3"/>
  </mergeCells>
  <printOptions horizontalCentered="1" gridLines="1"/>
  <pageMargins left="0.25" right="0.25" top="0.25" bottom="0.25" header="0.3" footer="0.3"/>
  <pageSetup paperSize="5" fitToHeight="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4AF72-58AA-4605-A3BA-500248D592E4}">
  <sheetPr>
    <pageSetUpPr fitToPage="1"/>
  </sheetPr>
  <dimension ref="A1:D30"/>
  <sheetViews>
    <sheetView zoomScale="90" zoomScaleNormal="90" workbookViewId="0">
      <selection sqref="A1:D1"/>
    </sheetView>
  </sheetViews>
  <sheetFormatPr defaultRowHeight="14.5" x14ac:dyDescent="0.35"/>
  <cols>
    <col min="1" max="1" width="9.7265625" style="9" customWidth="1"/>
    <col min="2" max="2" width="24.453125" customWidth="1"/>
    <col min="3" max="3" width="71.54296875" bestFit="1" customWidth="1"/>
    <col min="4" max="4" width="14.453125" style="52" bestFit="1" customWidth="1"/>
  </cols>
  <sheetData>
    <row r="1" spans="1:4" x14ac:dyDescent="0.35">
      <c r="A1" s="82"/>
      <c r="B1" s="82"/>
      <c r="C1" s="82"/>
      <c r="D1" s="82"/>
    </row>
    <row r="2" spans="1:4" x14ac:dyDescent="0.35">
      <c r="A2" s="82"/>
      <c r="B2" s="82"/>
      <c r="C2" s="82"/>
      <c r="D2" s="82"/>
    </row>
    <row r="3" spans="1:4" ht="30.75" customHeight="1" x14ac:dyDescent="0.35">
      <c r="A3" s="58" t="s">
        <v>122</v>
      </c>
      <c r="B3" s="59" t="s">
        <v>123</v>
      </c>
      <c r="C3" s="59" t="s">
        <v>209</v>
      </c>
      <c r="D3" s="60" t="s">
        <v>207</v>
      </c>
    </row>
    <row r="4" spans="1:4" ht="27.75" customHeight="1" x14ac:dyDescent="0.35">
      <c r="A4" s="53">
        <v>3311</v>
      </c>
      <c r="B4" s="5" t="s">
        <v>137</v>
      </c>
      <c r="C4" s="18" t="s">
        <v>138</v>
      </c>
      <c r="D4" s="49">
        <v>68000</v>
      </c>
    </row>
    <row r="5" spans="1:4" ht="27.5" x14ac:dyDescent="0.35">
      <c r="A5" s="53">
        <v>3311</v>
      </c>
      <c r="B5" s="5" t="s">
        <v>137</v>
      </c>
      <c r="C5" s="18" t="s">
        <v>139</v>
      </c>
      <c r="D5" s="49">
        <v>72000</v>
      </c>
    </row>
    <row r="6" spans="1:4" ht="67.5" x14ac:dyDescent="0.35">
      <c r="A6" s="53">
        <v>3321</v>
      </c>
      <c r="B6" s="5" t="s">
        <v>148</v>
      </c>
      <c r="C6" s="18" t="s">
        <v>149</v>
      </c>
      <c r="D6" s="49">
        <v>8500</v>
      </c>
    </row>
    <row r="7" spans="1:4" ht="54" x14ac:dyDescent="0.35">
      <c r="A7" s="53">
        <v>3321</v>
      </c>
      <c r="B7" s="5" t="s">
        <v>148</v>
      </c>
      <c r="C7" s="18" t="s">
        <v>164</v>
      </c>
      <c r="D7" s="49">
        <v>5000</v>
      </c>
    </row>
    <row r="8" spans="1:4" ht="67.5" x14ac:dyDescent="0.35">
      <c r="A8" s="53">
        <v>3321</v>
      </c>
      <c r="B8" s="5" t="s">
        <v>148</v>
      </c>
      <c r="C8" s="18" t="s">
        <v>165</v>
      </c>
      <c r="D8" s="49">
        <v>4000</v>
      </c>
    </row>
    <row r="9" spans="1:4" ht="54" x14ac:dyDescent="0.35">
      <c r="A9" s="53">
        <v>3321</v>
      </c>
      <c r="B9" s="5" t="s">
        <v>148</v>
      </c>
      <c r="C9" s="18" t="s">
        <v>166</v>
      </c>
      <c r="D9" s="49">
        <v>5000</v>
      </c>
    </row>
    <row r="10" spans="1:4" ht="27.5" x14ac:dyDescent="0.35">
      <c r="A10" s="53">
        <v>3331</v>
      </c>
      <c r="B10" s="5" t="s">
        <v>140</v>
      </c>
      <c r="C10" s="18" t="s">
        <v>141</v>
      </c>
      <c r="D10" s="49">
        <v>55000</v>
      </c>
    </row>
    <row r="11" spans="1:4" ht="54" x14ac:dyDescent="0.35">
      <c r="A11" s="53">
        <v>3331</v>
      </c>
      <c r="B11" s="5" t="s">
        <v>140</v>
      </c>
      <c r="C11" s="18" t="s">
        <v>142</v>
      </c>
      <c r="D11" s="49">
        <v>500000</v>
      </c>
    </row>
    <row r="12" spans="1:4" ht="67.5" x14ac:dyDescent="0.35">
      <c r="A12" s="53">
        <v>3331</v>
      </c>
      <c r="B12" s="5" t="s">
        <v>140</v>
      </c>
      <c r="C12" s="18" t="s">
        <v>143</v>
      </c>
      <c r="D12" s="49">
        <v>28500</v>
      </c>
    </row>
    <row r="13" spans="1:4" ht="40.5" x14ac:dyDescent="0.35">
      <c r="A13" s="53">
        <v>3331</v>
      </c>
      <c r="B13" s="5" t="s">
        <v>140</v>
      </c>
      <c r="C13" s="18" t="s">
        <v>144</v>
      </c>
      <c r="D13" s="49">
        <v>71500</v>
      </c>
    </row>
    <row r="14" spans="1:4" ht="40.5" x14ac:dyDescent="0.35">
      <c r="A14" s="53">
        <v>3331</v>
      </c>
      <c r="B14" s="5" t="s">
        <v>140</v>
      </c>
      <c r="C14" s="18" t="s">
        <v>145</v>
      </c>
      <c r="D14" s="49">
        <v>10000</v>
      </c>
    </row>
    <row r="15" spans="1:4" ht="40.5" x14ac:dyDescent="0.35">
      <c r="A15" s="53">
        <v>3331</v>
      </c>
      <c r="B15" s="5" t="s">
        <v>140</v>
      </c>
      <c r="C15" s="18" t="s">
        <v>150</v>
      </c>
      <c r="D15" s="49">
        <v>20000</v>
      </c>
    </row>
    <row r="16" spans="1:4" ht="27" x14ac:dyDescent="0.35">
      <c r="A16" s="53">
        <v>3331</v>
      </c>
      <c r="B16" s="5" t="s">
        <v>140</v>
      </c>
      <c r="C16" s="18" t="s">
        <v>151</v>
      </c>
      <c r="D16" s="49">
        <v>25000</v>
      </c>
    </row>
    <row r="17" spans="1:4" ht="41" x14ac:dyDescent="0.35">
      <c r="A17" s="53">
        <v>3331</v>
      </c>
      <c r="B17" s="5" t="s">
        <v>140</v>
      </c>
      <c r="C17" s="18" t="s">
        <v>161</v>
      </c>
      <c r="D17" s="49">
        <v>56400</v>
      </c>
    </row>
    <row r="18" spans="1:4" x14ac:dyDescent="0.35">
      <c r="A18" s="53">
        <v>3331</v>
      </c>
      <c r="B18" s="5" t="s">
        <v>140</v>
      </c>
      <c r="C18" s="18" t="s">
        <v>162</v>
      </c>
      <c r="D18" s="49">
        <v>3500</v>
      </c>
    </row>
    <row r="19" spans="1:4" ht="27" x14ac:dyDescent="0.35">
      <c r="A19" s="53">
        <v>3411</v>
      </c>
      <c r="B19" s="5" t="s">
        <v>154</v>
      </c>
      <c r="C19" s="18" t="s">
        <v>155</v>
      </c>
      <c r="D19" s="49">
        <v>5700</v>
      </c>
    </row>
    <row r="20" spans="1:4" ht="27" x14ac:dyDescent="0.35">
      <c r="A20" s="53">
        <v>3411</v>
      </c>
      <c r="B20" s="5" t="s">
        <v>154</v>
      </c>
      <c r="C20" s="18" t="s">
        <v>156</v>
      </c>
      <c r="D20" s="49">
        <v>40000</v>
      </c>
    </row>
    <row r="21" spans="1:4" ht="27" x14ac:dyDescent="0.35">
      <c r="A21" s="53">
        <v>3411</v>
      </c>
      <c r="B21" s="5" t="s">
        <v>154</v>
      </c>
      <c r="C21" s="18" t="s">
        <v>157</v>
      </c>
      <c r="D21" s="49">
        <v>10000</v>
      </c>
    </row>
    <row r="22" spans="1:4" ht="27" x14ac:dyDescent="0.35">
      <c r="A22" s="53">
        <v>3411</v>
      </c>
      <c r="B22" s="5" t="s">
        <v>154</v>
      </c>
      <c r="C22" s="18" t="s">
        <v>168</v>
      </c>
      <c r="D22" s="49">
        <v>39000</v>
      </c>
    </row>
    <row r="23" spans="1:4" ht="40.5" x14ac:dyDescent="0.35">
      <c r="A23" s="53">
        <v>3412</v>
      </c>
      <c r="B23" s="5" t="s">
        <v>146</v>
      </c>
      <c r="C23" s="18" t="s">
        <v>147</v>
      </c>
      <c r="D23" s="49">
        <v>44400</v>
      </c>
    </row>
    <row r="24" spans="1:4" ht="40.5" x14ac:dyDescent="0.35">
      <c r="A24" s="53">
        <v>3412</v>
      </c>
      <c r="B24" s="5" t="s">
        <v>146</v>
      </c>
      <c r="C24" s="18" t="s">
        <v>163</v>
      </c>
      <c r="D24" s="49">
        <v>24000</v>
      </c>
    </row>
    <row r="25" spans="1:4" ht="94.5" x14ac:dyDescent="0.35">
      <c r="A25" s="53">
        <v>3413</v>
      </c>
      <c r="B25" s="5" t="s">
        <v>152</v>
      </c>
      <c r="C25" s="18" t="s">
        <v>153</v>
      </c>
      <c r="D25" s="49">
        <v>112635</v>
      </c>
    </row>
    <row r="26" spans="1:4" ht="67.5" x14ac:dyDescent="0.35">
      <c r="A26" s="53">
        <v>3413</v>
      </c>
      <c r="B26" s="5" t="s">
        <v>152</v>
      </c>
      <c r="C26" s="18" t="s">
        <v>167</v>
      </c>
      <c r="D26" s="49">
        <v>40815</v>
      </c>
    </row>
    <row r="27" spans="1:4" ht="41" x14ac:dyDescent="0.35">
      <c r="A27" s="53">
        <v>3414</v>
      </c>
      <c r="B27" s="5" t="s">
        <v>158</v>
      </c>
      <c r="C27" s="18" t="s">
        <v>159</v>
      </c>
      <c r="D27" s="49">
        <v>86091</v>
      </c>
    </row>
    <row r="28" spans="1:4" x14ac:dyDescent="0.35">
      <c r="A28" s="53">
        <v>3414</v>
      </c>
      <c r="B28" s="5" t="s">
        <v>158</v>
      </c>
      <c r="C28" s="18" t="s">
        <v>160</v>
      </c>
      <c r="D28" s="49">
        <v>84920</v>
      </c>
    </row>
    <row r="29" spans="1:4" ht="54" x14ac:dyDescent="0.35">
      <c r="A29" s="54">
        <v>3414</v>
      </c>
      <c r="B29" s="55" t="s">
        <v>158</v>
      </c>
      <c r="C29" s="56" t="s">
        <v>169</v>
      </c>
      <c r="D29" s="57">
        <v>172590</v>
      </c>
    </row>
    <row r="30" spans="1:4" ht="18.5" x14ac:dyDescent="0.45">
      <c r="A30" s="87" t="s">
        <v>210</v>
      </c>
      <c r="B30" s="87"/>
      <c r="C30" s="87"/>
      <c r="D30" s="51">
        <f>SUM(D4:D29)</f>
        <v>1592551</v>
      </c>
    </row>
  </sheetData>
  <mergeCells count="3">
    <mergeCell ref="A30:C30"/>
    <mergeCell ref="A1:D1"/>
    <mergeCell ref="A2:D2"/>
  </mergeCells>
  <printOptions horizontalCentered="1" gridLines="1"/>
  <pageMargins left="0.25" right="0.25" top="0.25" bottom="0.25" header="0.3" footer="0.3"/>
  <pageSetup paperSize="5" scale="85" fitToHeight="3"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00FC-1E6A-41DF-A4B1-10948C19D1A6}">
  <sheetPr>
    <pageSetUpPr fitToPage="1"/>
  </sheetPr>
  <dimension ref="A1:D14"/>
  <sheetViews>
    <sheetView zoomScale="90" zoomScaleNormal="90" workbookViewId="0">
      <selection sqref="A1:D1"/>
    </sheetView>
  </sheetViews>
  <sheetFormatPr defaultRowHeight="14.5" x14ac:dyDescent="0.35"/>
  <cols>
    <col min="1" max="1" width="7.453125" style="9" bestFit="1" customWidth="1"/>
    <col min="2" max="2" width="24.453125" customWidth="1"/>
    <col min="3" max="3" width="71.54296875" bestFit="1" customWidth="1"/>
    <col min="4" max="4" width="14.453125" style="10" bestFit="1" customWidth="1"/>
  </cols>
  <sheetData>
    <row r="1" spans="1:4" x14ac:dyDescent="0.35">
      <c r="A1" s="82"/>
      <c r="B1" s="82"/>
      <c r="C1" s="82"/>
      <c r="D1" s="82"/>
    </row>
    <row r="2" spans="1:4" ht="15" thickBot="1" x14ac:dyDescent="0.4">
      <c r="A2" s="82"/>
      <c r="B2" s="82"/>
      <c r="C2" s="82"/>
      <c r="D2" s="82"/>
    </row>
    <row r="3" spans="1:4" ht="30.75" customHeight="1" x14ac:dyDescent="0.35">
      <c r="A3" s="83" t="s">
        <v>122</v>
      </c>
      <c r="B3" s="83" t="s">
        <v>123</v>
      </c>
      <c r="C3" s="83" t="s">
        <v>209</v>
      </c>
      <c r="D3" s="85" t="s">
        <v>207</v>
      </c>
    </row>
    <row r="4" spans="1:4" x14ac:dyDescent="0.35">
      <c r="A4" s="84"/>
      <c r="B4" s="84"/>
      <c r="C4" s="84"/>
      <c r="D4" s="86"/>
    </row>
    <row r="5" spans="1:4" ht="16" x14ac:dyDescent="0.35">
      <c r="A5" s="11"/>
      <c r="B5" s="11"/>
      <c r="C5" s="11"/>
      <c r="D5" s="17"/>
    </row>
    <row r="6" spans="1:4" ht="16" x14ac:dyDescent="0.35">
      <c r="A6" s="19">
        <v>4511</v>
      </c>
      <c r="B6" s="20" t="s">
        <v>170</v>
      </c>
      <c r="C6" s="19" t="s">
        <v>171</v>
      </c>
      <c r="D6" s="61">
        <v>80000</v>
      </c>
    </row>
    <row r="7" spans="1:4" ht="16" x14ac:dyDescent="0.35">
      <c r="A7" s="19">
        <v>4511</v>
      </c>
      <c r="B7" s="20" t="s">
        <v>170</v>
      </c>
      <c r="C7" s="19" t="s">
        <v>172</v>
      </c>
      <c r="D7" s="61">
        <v>26000</v>
      </c>
    </row>
    <row r="8" spans="1:4" ht="16" x14ac:dyDescent="0.35">
      <c r="A8" s="19">
        <v>4511</v>
      </c>
      <c r="B8" s="20" t="s">
        <v>170</v>
      </c>
      <c r="C8" s="19" t="s">
        <v>173</v>
      </c>
      <c r="D8" s="61">
        <v>76000</v>
      </c>
    </row>
    <row r="9" spans="1:4" ht="16" x14ac:dyDescent="0.35">
      <c r="A9" s="19">
        <v>4511</v>
      </c>
      <c r="B9" s="20" t="s">
        <v>170</v>
      </c>
      <c r="C9" s="19" t="s">
        <v>174</v>
      </c>
      <c r="D9" s="61">
        <v>29000</v>
      </c>
    </row>
    <row r="10" spans="1:4" ht="16" x14ac:dyDescent="0.35">
      <c r="A10" s="19">
        <v>4511</v>
      </c>
      <c r="B10" s="20" t="s">
        <v>170</v>
      </c>
      <c r="C10" s="19" t="s">
        <v>175</v>
      </c>
      <c r="D10" s="61">
        <v>27000</v>
      </c>
    </row>
    <row r="11" spans="1:4" ht="16" x14ac:dyDescent="0.35">
      <c r="A11" s="21">
        <v>4511</v>
      </c>
      <c r="B11" s="20" t="s">
        <v>170</v>
      </c>
      <c r="C11" s="19" t="s">
        <v>176</v>
      </c>
      <c r="D11" s="61">
        <v>34294</v>
      </c>
    </row>
    <row r="12" spans="1:4" ht="16" x14ac:dyDescent="0.35">
      <c r="A12" s="21">
        <v>4512</v>
      </c>
      <c r="B12" s="20" t="s">
        <v>177</v>
      </c>
      <c r="C12" s="19" t="s">
        <v>178</v>
      </c>
      <c r="D12" s="61">
        <v>45000</v>
      </c>
    </row>
    <row r="13" spans="1:4" ht="16" x14ac:dyDescent="0.35">
      <c r="A13" s="21">
        <v>4513</v>
      </c>
      <c r="B13" s="20" t="s">
        <v>179</v>
      </c>
      <c r="C13" s="19" t="s">
        <v>180</v>
      </c>
      <c r="D13" s="61">
        <v>1250</v>
      </c>
    </row>
    <row r="14" spans="1:4" ht="18.5" x14ac:dyDescent="0.45">
      <c r="A14" s="81" t="s">
        <v>181</v>
      </c>
      <c r="B14" s="81"/>
      <c r="C14" s="81"/>
      <c r="D14" s="8">
        <f>SUM(D6:D13)</f>
        <v>318544</v>
      </c>
    </row>
  </sheetData>
  <mergeCells count="7">
    <mergeCell ref="A14:C14"/>
    <mergeCell ref="A1:D1"/>
    <mergeCell ref="A2:D2"/>
    <mergeCell ref="A3:A4"/>
    <mergeCell ref="B3:B4"/>
    <mergeCell ref="C3:C4"/>
    <mergeCell ref="D3:D4"/>
  </mergeCells>
  <printOptions horizontalCentered="1" gridLines="1"/>
  <pageMargins left="0.25" right="0.25" top="0.25" bottom="0.25" header="0.3" footer="0.3"/>
  <pageSetup paperSize="5" fitToHeight="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6C7F8-011B-4B98-838B-BEF6DB431E6A}">
  <sheetPr>
    <pageSetUpPr fitToPage="1"/>
  </sheetPr>
  <dimension ref="A1:D7"/>
  <sheetViews>
    <sheetView zoomScale="110" zoomScaleNormal="110" workbookViewId="0">
      <selection sqref="A1:D1"/>
    </sheetView>
  </sheetViews>
  <sheetFormatPr defaultRowHeight="14.5" x14ac:dyDescent="0.35"/>
  <cols>
    <col min="1" max="1" width="7.453125" style="9" bestFit="1" customWidth="1"/>
    <col min="2" max="2" width="24.453125" customWidth="1"/>
    <col min="3" max="3" width="71.54296875" bestFit="1" customWidth="1"/>
    <col min="4" max="4" width="14.453125" style="10" bestFit="1" customWidth="1"/>
  </cols>
  <sheetData>
    <row r="1" spans="1:4" x14ac:dyDescent="0.35">
      <c r="A1" s="82"/>
      <c r="B1" s="82"/>
      <c r="C1" s="82"/>
      <c r="D1" s="82"/>
    </row>
    <row r="2" spans="1:4" ht="15" thickBot="1" x14ac:dyDescent="0.4">
      <c r="A2" s="82"/>
      <c r="B2" s="82"/>
      <c r="C2" s="82"/>
      <c r="D2" s="82"/>
    </row>
    <row r="3" spans="1:4" ht="30.75" customHeight="1" x14ac:dyDescent="0.35">
      <c r="A3" s="83" t="s">
        <v>122</v>
      </c>
      <c r="B3" s="83" t="s">
        <v>123</v>
      </c>
      <c r="C3" s="83" t="s">
        <v>124</v>
      </c>
      <c r="D3" s="85" t="s">
        <v>125</v>
      </c>
    </row>
    <row r="4" spans="1:4" x14ac:dyDescent="0.35">
      <c r="A4" s="84"/>
      <c r="B4" s="84"/>
      <c r="C4" s="84"/>
      <c r="D4" s="86"/>
    </row>
    <row r="5" spans="1:4" ht="16" x14ac:dyDescent="0.35">
      <c r="A5" s="19">
        <v>3711</v>
      </c>
      <c r="B5" s="19" t="s">
        <v>182</v>
      </c>
      <c r="C5" s="19" t="s">
        <v>183</v>
      </c>
      <c r="D5" s="61">
        <v>16759</v>
      </c>
    </row>
    <row r="6" spans="1:4" ht="16" x14ac:dyDescent="0.35">
      <c r="A6" s="19">
        <v>3711</v>
      </c>
      <c r="B6" s="19" t="s">
        <v>182</v>
      </c>
      <c r="C6" s="19" t="s">
        <v>184</v>
      </c>
      <c r="D6" s="61">
        <v>60000</v>
      </c>
    </row>
    <row r="7" spans="1:4" ht="18.5" x14ac:dyDescent="0.45">
      <c r="A7" s="81" t="s">
        <v>185</v>
      </c>
      <c r="B7" s="81"/>
      <c r="C7" s="81"/>
      <c r="D7" s="8">
        <f>SUM(D5:D6)</f>
        <v>76759</v>
      </c>
    </row>
  </sheetData>
  <mergeCells count="7">
    <mergeCell ref="A7:C7"/>
    <mergeCell ref="A1:D1"/>
    <mergeCell ref="A2:D2"/>
    <mergeCell ref="A3:A4"/>
    <mergeCell ref="B3:B4"/>
    <mergeCell ref="C3:C4"/>
    <mergeCell ref="D3:D4"/>
  </mergeCells>
  <printOptions horizontalCentered="1" gridLines="1"/>
  <pageMargins left="0.25" right="0.25" top="0.25" bottom="0.25" header="0.3" footer="0.3"/>
  <pageSetup paperSize="5" fitToHeight="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78496-3BF1-4ECC-A82B-9A4374EA20B1}">
  <sheetPr>
    <pageSetUpPr fitToPage="1"/>
  </sheetPr>
  <dimension ref="A1:E19"/>
  <sheetViews>
    <sheetView topLeftCell="A4" zoomScale="80" zoomScaleNormal="80" workbookViewId="0">
      <selection activeCell="A19" sqref="A19:C19"/>
    </sheetView>
  </sheetViews>
  <sheetFormatPr defaultRowHeight="14.5" x14ac:dyDescent="0.35"/>
  <cols>
    <col min="1" max="1" width="7.453125" style="9" bestFit="1" customWidth="1"/>
    <col min="2" max="2" width="24.453125" customWidth="1"/>
    <col min="3" max="3" width="71.54296875" bestFit="1" customWidth="1"/>
    <col min="4" max="4" width="14.453125" style="10" bestFit="1" customWidth="1"/>
  </cols>
  <sheetData>
    <row r="1" spans="1:5" x14ac:dyDescent="0.35">
      <c r="A1" s="82"/>
      <c r="B1" s="82"/>
      <c r="C1" s="82"/>
      <c r="D1" s="82"/>
    </row>
    <row r="2" spans="1:5" ht="15" thickBot="1" x14ac:dyDescent="0.4">
      <c r="A2" s="82"/>
      <c r="B2" s="82"/>
      <c r="C2" s="82"/>
      <c r="D2" s="82"/>
    </row>
    <row r="3" spans="1:5" ht="30.75" customHeight="1" x14ac:dyDescent="0.35">
      <c r="A3" s="83" t="s">
        <v>122</v>
      </c>
      <c r="B3" s="88" t="s">
        <v>123</v>
      </c>
      <c r="C3" s="83" t="s">
        <v>124</v>
      </c>
      <c r="D3" s="85" t="s">
        <v>125</v>
      </c>
    </row>
    <row r="4" spans="1:5" x14ac:dyDescent="0.35">
      <c r="A4" s="84"/>
      <c r="B4" s="89"/>
      <c r="C4" s="84"/>
      <c r="D4" s="86"/>
    </row>
    <row r="5" spans="1:5" ht="32" x14ac:dyDescent="0.35">
      <c r="A5" s="22">
        <v>3621</v>
      </c>
      <c r="B5" s="22" t="s">
        <v>186</v>
      </c>
      <c r="C5" s="22" t="s">
        <v>187</v>
      </c>
      <c r="D5" s="61">
        <v>24000</v>
      </c>
      <c r="E5" s="23"/>
    </row>
    <row r="6" spans="1:5" ht="32" x14ac:dyDescent="0.35">
      <c r="A6" s="22">
        <v>3622</v>
      </c>
      <c r="B6" s="22" t="s">
        <v>188</v>
      </c>
      <c r="C6" s="22" t="s">
        <v>189</v>
      </c>
      <c r="D6" s="61">
        <v>16000</v>
      </c>
    </row>
    <row r="7" spans="1:5" ht="32" x14ac:dyDescent="0.35">
      <c r="A7" s="22">
        <v>3623</v>
      </c>
      <c r="B7" s="22" t="s">
        <v>190</v>
      </c>
      <c r="C7" s="22" t="s">
        <v>191</v>
      </c>
      <c r="D7" s="61">
        <v>19200</v>
      </c>
    </row>
    <row r="8" spans="1:5" ht="32" x14ac:dyDescent="0.35">
      <c r="A8" s="22">
        <v>3624</v>
      </c>
      <c r="B8" s="22" t="s">
        <v>192</v>
      </c>
      <c r="C8" s="22" t="s">
        <v>193</v>
      </c>
      <c r="D8" s="61">
        <v>22400</v>
      </c>
    </row>
    <row r="9" spans="1:5" ht="32" x14ac:dyDescent="0.35">
      <c r="A9" s="22">
        <v>3625</v>
      </c>
      <c r="B9" s="22" t="s">
        <v>194</v>
      </c>
      <c r="C9" s="22" t="s">
        <v>193</v>
      </c>
      <c r="D9" s="61">
        <v>22400</v>
      </c>
    </row>
    <row r="10" spans="1:5" ht="16" x14ac:dyDescent="0.35">
      <c r="A10" s="22">
        <v>3621</v>
      </c>
      <c r="B10" s="22" t="s">
        <v>186</v>
      </c>
      <c r="C10" s="22" t="s">
        <v>195</v>
      </c>
      <c r="D10" s="61">
        <v>12000</v>
      </c>
      <c r="E10" s="23"/>
    </row>
    <row r="11" spans="1:5" ht="16" x14ac:dyDescent="0.35">
      <c r="A11" s="22">
        <v>3622</v>
      </c>
      <c r="B11" s="22" t="s">
        <v>188</v>
      </c>
      <c r="C11" s="22" t="s">
        <v>195</v>
      </c>
      <c r="D11" s="61">
        <v>12000</v>
      </c>
    </row>
    <row r="12" spans="1:5" ht="16" x14ac:dyDescent="0.35">
      <c r="A12" s="22">
        <v>3623</v>
      </c>
      <c r="B12" s="22" t="s">
        <v>190</v>
      </c>
      <c r="C12" s="22" t="s">
        <v>195</v>
      </c>
      <c r="D12" s="61">
        <v>12000</v>
      </c>
    </row>
    <row r="13" spans="1:5" ht="16" x14ac:dyDescent="0.35">
      <c r="A13" s="22">
        <v>3624</v>
      </c>
      <c r="B13" s="22" t="s">
        <v>192</v>
      </c>
      <c r="C13" s="22" t="s">
        <v>195</v>
      </c>
      <c r="D13" s="61">
        <v>12000</v>
      </c>
    </row>
    <row r="14" spans="1:5" ht="16" x14ac:dyDescent="0.35">
      <c r="A14" s="22">
        <v>3625</v>
      </c>
      <c r="B14" s="22" t="s">
        <v>194</v>
      </c>
      <c r="C14" s="22" t="s">
        <v>195</v>
      </c>
      <c r="D14" s="61">
        <v>12000</v>
      </c>
    </row>
    <row r="15" spans="1:5" ht="16" x14ac:dyDescent="0.35">
      <c r="A15" s="22">
        <v>3621</v>
      </c>
      <c r="B15" s="22" t="s">
        <v>196</v>
      </c>
      <c r="C15" s="22" t="s">
        <v>197</v>
      </c>
      <c r="D15" s="61">
        <v>27220</v>
      </c>
    </row>
    <row r="16" spans="1:5" ht="16" x14ac:dyDescent="0.35">
      <c r="A16" s="11"/>
      <c r="B16" s="11"/>
      <c r="C16" s="11"/>
      <c r="D16" s="62"/>
    </row>
    <row r="17" spans="1:4" ht="16" x14ac:dyDescent="0.35">
      <c r="A17" s="11"/>
      <c r="B17" s="11"/>
      <c r="C17" s="11"/>
      <c r="D17" s="17"/>
    </row>
    <row r="18" spans="1:4" ht="16" x14ac:dyDescent="0.35">
      <c r="A18" s="12"/>
      <c r="B18" s="12"/>
      <c r="C18" s="12"/>
      <c r="D18" s="24"/>
    </row>
    <row r="19" spans="1:4" ht="18.5" x14ac:dyDescent="0.45">
      <c r="A19" s="81" t="s">
        <v>198</v>
      </c>
      <c r="B19" s="81"/>
      <c r="C19" s="81"/>
      <c r="D19" s="8">
        <f>SUM(D5:D18)</f>
        <v>191220</v>
      </c>
    </row>
  </sheetData>
  <mergeCells count="7">
    <mergeCell ref="A19:C19"/>
    <mergeCell ref="A1:D1"/>
    <mergeCell ref="A2:D2"/>
    <mergeCell ref="A3:A4"/>
    <mergeCell ref="B3:B4"/>
    <mergeCell ref="C3:C4"/>
    <mergeCell ref="D3:D4"/>
  </mergeCells>
  <printOptions horizontalCentered="1" gridLines="1"/>
  <pageMargins left="0.25" right="0.25" top="0.25" bottom="0.25" header="0.3" footer="0.3"/>
  <pageSetup paperSize="5" fitToHeight="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B13DC-3F5E-46A0-8C7D-9A2E45DC05A0}">
  <sheetPr>
    <pageSetUpPr fitToPage="1"/>
  </sheetPr>
  <dimension ref="A1:D8"/>
  <sheetViews>
    <sheetView topLeftCell="A4" zoomScale="80" zoomScaleNormal="80" workbookViewId="0">
      <selection activeCell="A7" sqref="A7"/>
    </sheetView>
  </sheetViews>
  <sheetFormatPr defaultRowHeight="14.5" x14ac:dyDescent="0.35"/>
  <cols>
    <col min="1" max="1" width="7.453125" style="9" bestFit="1" customWidth="1"/>
    <col min="2" max="2" width="24.453125" customWidth="1"/>
    <col min="3" max="3" width="71.54296875" bestFit="1" customWidth="1"/>
    <col min="4" max="4" width="14.453125" style="14" bestFit="1" customWidth="1"/>
  </cols>
  <sheetData>
    <row r="1" spans="1:4" x14ac:dyDescent="0.35">
      <c r="A1" s="82"/>
      <c r="B1" s="82"/>
      <c r="C1" s="82"/>
      <c r="D1" s="82"/>
    </row>
    <row r="2" spans="1:4" ht="15" thickBot="1" x14ac:dyDescent="0.4">
      <c r="A2" s="82"/>
      <c r="B2" s="82"/>
      <c r="C2" s="82"/>
      <c r="D2" s="82"/>
    </row>
    <row r="3" spans="1:4" ht="30.75" customHeight="1" x14ac:dyDescent="0.35">
      <c r="A3" s="83" t="s">
        <v>122</v>
      </c>
      <c r="B3" s="83" t="s">
        <v>123</v>
      </c>
      <c r="C3" s="83" t="s">
        <v>209</v>
      </c>
      <c r="D3" s="91" t="s">
        <v>207</v>
      </c>
    </row>
    <row r="4" spans="1:4" x14ac:dyDescent="0.35">
      <c r="A4" s="84"/>
      <c r="B4" s="84"/>
      <c r="C4" s="84"/>
      <c r="D4" s="92"/>
    </row>
    <row r="5" spans="1:4" ht="101.5" x14ac:dyDescent="0.35">
      <c r="A5" s="25">
        <v>3422</v>
      </c>
      <c r="B5" s="25" t="s">
        <v>199</v>
      </c>
      <c r="C5" s="26" t="s">
        <v>200</v>
      </c>
      <c r="D5" s="63">
        <v>340000</v>
      </c>
    </row>
    <row r="6" spans="1:4" ht="58" x14ac:dyDescent="0.35">
      <c r="A6" s="25">
        <v>3531</v>
      </c>
      <c r="B6" s="25" t="s">
        <v>201</v>
      </c>
      <c r="C6" s="27" t="s">
        <v>202</v>
      </c>
      <c r="D6" s="64">
        <v>90000</v>
      </c>
    </row>
    <row r="7" spans="1:4" ht="119.15" customHeight="1" x14ac:dyDescent="0.35">
      <c r="A7" s="25">
        <v>3531</v>
      </c>
      <c r="B7" s="25" t="s">
        <v>201</v>
      </c>
      <c r="C7" s="27" t="s">
        <v>203</v>
      </c>
      <c r="D7" s="63">
        <v>78816.77</v>
      </c>
    </row>
    <row r="8" spans="1:4" ht="18.5" x14ac:dyDescent="0.45">
      <c r="A8" s="90"/>
      <c r="B8" s="90"/>
      <c r="C8" s="90"/>
      <c r="D8" s="13">
        <f>SUM(D5:D7)</f>
        <v>508816.77</v>
      </c>
    </row>
  </sheetData>
  <mergeCells count="7">
    <mergeCell ref="A8:C8"/>
    <mergeCell ref="A1:D1"/>
    <mergeCell ref="A2:D2"/>
    <mergeCell ref="A3:A4"/>
    <mergeCell ref="B3:B4"/>
    <mergeCell ref="C3:C4"/>
    <mergeCell ref="D3:D4"/>
  </mergeCells>
  <printOptions horizontalCentered="1" gridLines="1"/>
  <pageMargins left="0.25" right="0.25" top="0.25" bottom="0.25" header="0.3" footer="0.3"/>
  <pageSetup paperSize="5" fitToHeight="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94AA75BB1C4B48BACE40946F81B7CE" ma:contentTypeVersion="14" ma:contentTypeDescription="Create a new document." ma:contentTypeScope="" ma:versionID="c21f3bda9aed41f4f34ed2c6bb01eead">
  <xsd:schema xmlns:xsd="http://www.w3.org/2001/XMLSchema" xmlns:xs="http://www.w3.org/2001/XMLSchema" xmlns:p="http://schemas.microsoft.com/office/2006/metadata/properties" xmlns:ns1="http://schemas.microsoft.com/sharepoint/v3" xmlns:ns2="cf0973c4-7efe-41e1-99b4-ce4461c9afe6" xmlns:ns3="4a59504d-d298-4b4b-b1a1-9a0f6f9d8d5a" targetNamespace="http://schemas.microsoft.com/office/2006/metadata/properties" ma:root="true" ma:fieldsID="33a66fb14ec5e55a4fdccc26a7b98340" ns1:_="" ns2:_="" ns3:_="">
    <xsd:import namespace="http://schemas.microsoft.com/sharepoint/v3"/>
    <xsd:import namespace="cf0973c4-7efe-41e1-99b4-ce4461c9afe6"/>
    <xsd:import namespace="4a59504d-d298-4b4b-b1a1-9a0f6f9d8d5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0973c4-7efe-41e1-99b4-ce4461c9af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fb5faad-3afb-4ff2-9fc6-06e9b2869b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59504d-d298-4b4b-b1a1-9a0f6f9d8d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bcb7557-b305-4949-acf9-7425a8f0bd3e}" ma:internalName="TaxCatchAll" ma:showField="CatchAllData" ma:web="4a59504d-d298-4b4b-b1a1-9a0f6f9d8d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0973c4-7efe-41e1-99b4-ce4461c9afe6">
      <Terms xmlns="http://schemas.microsoft.com/office/infopath/2007/PartnerControls"/>
    </lcf76f155ced4ddcb4097134ff3c332f>
    <TaxCatchAll xmlns="4a59504d-d298-4b4b-b1a1-9a0f6f9d8d5a"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1AA196BA-4FC6-42C6-91E2-034C16EC102A}"/>
</file>

<file path=customXml/itemProps2.xml><?xml version="1.0" encoding="utf-8"?>
<ds:datastoreItem xmlns:ds="http://schemas.openxmlformats.org/officeDocument/2006/customXml" ds:itemID="{3EE2F553-32CF-47E6-9164-52DE6190C8FC}"/>
</file>

<file path=customXml/itemProps3.xml><?xml version="1.0" encoding="utf-8"?>
<ds:datastoreItem xmlns:ds="http://schemas.openxmlformats.org/officeDocument/2006/customXml" ds:itemID="{706C7E80-BD67-4092-97FE-63C46473A7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General Fund</vt:lpstr>
      <vt:lpstr>Weinberg</vt:lpstr>
      <vt:lpstr>City Housing</vt:lpstr>
      <vt:lpstr>Water and Sewer Fund</vt:lpstr>
      <vt:lpstr>Golf Course Fund</vt:lpstr>
      <vt:lpstr>Airport Fund</vt:lpstr>
      <vt:lpstr>Parking Fund</vt:lpstr>
      <vt:lpstr>Stormwater Fund</vt:lpstr>
      <vt:lpstr>'Airport Fund'!Print_Area</vt:lpstr>
      <vt:lpstr>'City Housing'!Print_Area</vt:lpstr>
      <vt:lpstr>'Golf Course Fund'!Print_Area</vt:lpstr>
      <vt:lpstr>'Parking Fund'!Print_Area</vt:lpstr>
      <vt:lpstr>'Stormwater Fund'!Print_Area</vt:lpstr>
      <vt:lpstr>'Water and Sewer Fund'!Print_Area</vt:lpstr>
      <vt:lpstr>Weinberg!Print_Area</vt:lpstr>
      <vt:lpstr>'Airport Fund'!Print_Titles</vt:lpstr>
      <vt:lpstr>'City Housing'!Print_Titles</vt:lpstr>
      <vt:lpstr>'Golf Course Fund'!Print_Titles</vt:lpstr>
      <vt:lpstr>'Parking Fund'!Print_Titles</vt:lpstr>
      <vt:lpstr>'Stormwater Fund'!Print_Titles</vt:lpstr>
      <vt:lpstr>'Water and Sewer Fund'!Print_Titles</vt:lpstr>
      <vt:lpstr>Weinberg!Print_Titles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Lacey Gordon</dc:creator>
  <cp:keywords/>
  <dc:description/>
  <cp:lastModifiedBy>Katie Nash</cp:lastModifiedBy>
  <cp:revision/>
  <dcterms:created xsi:type="dcterms:W3CDTF">2025-03-03T16:07:19Z</dcterms:created>
  <dcterms:modified xsi:type="dcterms:W3CDTF">2025-04-17T14:51:36Z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0x0101009B94AA75BB1C4B48BACE40946F81B7CE</vt:lpwstr>
  </property>
</Properties>
</file>